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75" documentId="120_S{2AC9BD13-BADA-5192-A53E-5A8FF88502F6}" xr6:coauthVersionLast="47" xr6:coauthVersionMax="47" xr10:uidLastSave="{1F7FB6AA-4E97-4775-A9DA-791D96FC3DC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<sst xmlns="http://schemas.openxmlformats.org/spreadsheetml/2006/main" count="180311" uniqueCount="39136">
  <si>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</si>
  <si>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</si>
  <si>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</si>
  <si>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</si>
  <si>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</si>
  <si>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</si>
  <si>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</si>
  <si>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</si>
  <si>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</si>
  <si>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</si>
  <si>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</si>
  <si>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</si>
  <si>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</si>
  <si>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</si>
  <si>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</si>
  <si>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</si>
  <si>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</si>
  <si>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</si>
  <si>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</si>
  <si>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</si>
  <si>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</si>
  <si>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</si>
  <si>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</si>
  <si>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</si>
  <si>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</si>
  <si>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</si>
  <si>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</si>
  <si>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</si>
  <si>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</si>
  <si>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</si>
  <si>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</si>
  <si>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</si>
  <si>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</si>
  <si>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</si>
  <si>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</si>
  <si>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</si>
  <si>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</si>
  <si>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</si>
  <si>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</si>
  <si>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</si>
  <si>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</si>
  <si>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</si>
  <si>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</si>
  <si>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</si>
  <si>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</si>
  <si>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</si>
  <si>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</si>
  <si>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</si>
  <si>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</si>
  <si>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</si>
  <si>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</si>
  <si>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</si>
  <si>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</si>
  <si>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</si>
  <si>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</si>
  <si>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</si>
  <si>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</si>
  <si>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</si>
  <si>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</si>
  <si>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</si>
  <si>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</si>
  <si>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</si>
  <si>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</si>
  <si>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</si>
  <si>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</si>
  <si>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</si>
  <si>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</si>
  <si>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</si>
  <si>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</si>
  <si>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</si>
  <si>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</si>
  <si>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</si>
  <si>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</si>
  <si>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</si>
  <si>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</si>
  <si>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</si>
  <si>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</si>
  <si>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</si>
  <si>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</si>
  <si>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</si>
  <si>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</si>
  <si>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</si>
  <si>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</si>
  <si>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</si>
  <si>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</si>
  <si>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</si>
  <si>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</si>
  <si>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</si>
  <si>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</si>
  <si>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</si>
  <si>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</si>
  <si>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</si>
  <si>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</si>
  <si>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</si>
  <si>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</si>
  <si>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</si>
  <si>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</si>
  <si>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</si>
  <si>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</si>
  <si>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</si>
  <si>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</si>
  <si>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</si>
  <si>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</si>
  <si>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</si>
  <si>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</si>
  <si>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</si>
  <si>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</si>
  <si>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</si>
  <si>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</si>
  <si>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</si>
  <si>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</si>
  <si>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</si>
  <si>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</si>
  <si>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</si>
  <si>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</si>
  <si>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</si>
  <si>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</si>
  <si>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</si>
  <si>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</si>
  <si>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</si>
  <si>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</si>
  <si>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</si>
  <si>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</si>
  <si>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</si>
  <si>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</si>
  <si>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</si>
  <si>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</si>
  <si>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</si>
  <si>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</si>
  <si>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</si>
  <si>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</si>
  <si>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</si>
  <si>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</si>
  <si>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</si>
  <si>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</si>
  <si>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</si>
  <si>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</si>
  <si>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</si>
  <si>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</si>
  <si>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</si>
  <si>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</si>
  <si>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</si>
  <si>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</si>
  <si>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</si>
  <si>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</si>
  <si>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</si>
  <si>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</si>
  <si>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</si>
  <si>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</si>
  <si>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</si>
  <si>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</si>
  <si>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</si>
  <si>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</si>
  <si>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</si>
  <si>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</si>
  <si>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</si>
  <si>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</si>
  <si>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</si>
  <si>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</si>
  <si>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</si>
  <si>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</si>
  <si>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</si>
  <si>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</si>
  <si>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</si>
  <si>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</si>
  <si>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</si>
  <si>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</si>
  <si>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</si>
  <si>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</si>
  <si>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</si>
  <si>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</si>
  <si>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</si>
  <si>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</si>
  <si>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</si>
  <si>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</si>
  <si>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</si>
  <si>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</si>
  <si>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</si>
  <si>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</si>
  <si>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</si>
  <si>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</si>
  <si>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</si>
  <si>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</si>
  <si>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</si>
  <si>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</si>
  <si>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</si>
  <si>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</si>
  <si>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</si>
  <si>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</si>
  <si>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</si>
  <si>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</si>
  <si>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</si>
  <si>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</si>
  <si>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</si>
  <si>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</si>
  <si>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</si>
  <si>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</si>
  <si>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</si>
  <si>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</si>
  <si>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</si>
  <si>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</si>
  <si>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</si>
  <si>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</si>
  <si>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</si>
  <si>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</si>
  <si>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</si>
  <si>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</si>
  <si>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</si>
  <si>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</si>
  <si>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</si>
  <si>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</si>
  <si>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</si>
  <si>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</si>
  <si>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</si>
  <si>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</si>
  <si>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</si>
  <si>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</si>
  <si>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</si>
  <si>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</si>
  <si>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</si>
  <si>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</si>
  <si>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</si>
  <si>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</si>
  <si>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</si>
  <si>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</si>
  <si>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</si>
  <si>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</si>
  <si>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</si>
  <si>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</si>
  <si>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</si>
  <si>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</si>
  <si>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</si>
  <si>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</si>
  <si>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</si>
  <si>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</si>
  <si>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</si>
  <si>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</si>
  <si>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</si>
  <si>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</si>
  <si>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</si>
  <si>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</si>
  <si>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</si>
  <si>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</si>
  <si>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</si>
  <si>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</si>
  <si>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</si>
  <si>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</si>
  <si>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</si>
  <si>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</si>
  <si>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</si>
  <si>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</si>
  <si>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</si>
  <si>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</si>
  <si>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</si>
  <si>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</si>
  <si>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</si>
  <si>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</si>
  <si>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</si>
  <si>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</si>
  <si>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</si>
  <si>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</si>
  <si>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</si>
  <si>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</si>
  <si>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</si>
  <si>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</si>
  <si>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</si>
  <si>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</si>
  <si>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</si>
  <si>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</si>
  <si>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</si>
  <si>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</si>
  <si>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</si>
  <si>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</si>
  <si>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</si>
  <si>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</si>
  <si>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</si>
  <si>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</si>
  <si>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</si>
  <si>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</si>
  <si>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</si>
  <si>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</si>
  <si>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</si>
  <si>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</si>
  <si>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</si>
  <si>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</si>
  <si>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</si>
  <si>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</si>
  <si>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</si>
  <si>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</si>
  <si>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</si>
  <si>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</si>
  <si>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</si>
  <si>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</si>
  <si>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</si>
  <si>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</si>
  <si>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</si>
  <si>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</si>
  <si>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</si>
  <si>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</si>
  <si>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</si>
  <si>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</si>
  <si>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</si>
  <si>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</si>
  <si>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</si>
  <si>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</si>
  <si>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</si>
  <si>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</si>
  <si>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</si>
  <si>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</si>
  <si>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</si>
  <si>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</si>
  <si>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</si>
  <si>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</si>
  <si>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</si>
  <si>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</si>
  <si>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</si>
  <si>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</si>
  <si>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</si>
  <si>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</si>
  <si>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</si>
  <si>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</si>
  <si>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</si>
  <si>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</si>
  <si>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</si>
  <si>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</si>
  <si>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</si>
  <si>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</si>
  <si>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</si>
  <si>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</si>
  <si>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</si>
  <si>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</si>
  <si>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</si>
  <si>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</si>
  <si>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</si>
  <si>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</si>
  <si>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</si>
  <si>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</si>
  <si>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</si>
  <si>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</si>
  <si>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</si>
  <si>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</si>
  <si>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</si>
  <si>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</si>
  <si>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</si>
  <si>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</si>
  <si>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</si>
  <si>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</si>
  <si>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</si>
  <si>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</si>
  <si>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</si>
  <si>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</si>
  <si>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</si>
  <si>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</si>
  <si>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</si>
  <si>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</si>
  <si>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</si>
  <si>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</si>
  <si>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</si>
  <si>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</si>
  <si>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</si>
  <si>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</si>
  <si>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</si>
  <si>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</si>
  <si>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</si>
  <si>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</si>
  <si>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</si>
  <si>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</si>
  <si>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</si>
  <si>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</si>
  <si>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</si>
  <si>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</si>
  <si>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</si>
  <si>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</si>
  <si>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</si>
  <si>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</si>
  <si>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</si>
  <si>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</si>
  <si>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</si>
  <si>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</si>
  <si>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</si>
  <si>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</si>
  <si>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</si>
  <si>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</si>
  <si>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</si>
  <si>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</si>
  <si>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</si>
  <si>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</si>
  <si>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</si>
  <si>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</si>
  <si>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</si>
  <si>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</si>
  <si>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</si>
  <si>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</si>
  <si>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</si>
  <si>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</si>
  <si>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</si>
  <si>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</si>
  <si>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</si>
  <si>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</si>
  <si>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</si>
  <si>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</si>
  <si>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</si>
  <si>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</si>
  <si>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</si>
  <si>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</si>
  <si>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</si>
  <si>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</si>
  <si>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</si>
  <si>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</si>
  <si>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</si>
  <si>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</si>
  <si>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</si>
  <si>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</si>
  <si>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</si>
  <si>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</si>
  <si>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</si>
  <si>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</si>
  <si>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</si>
  <si>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</si>
  <si>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</si>
  <si>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</si>
  <si>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</si>
  <si>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</si>
  <si>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</si>
  <si>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</si>
  <si>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</si>
  <si>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</si>
  <si>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</si>
  <si>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</si>
  <si>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</si>
  <si>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</si>
  <si>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</si>
  <si>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</si>
  <si>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</si>
  <si>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</si>
  <si>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</si>
  <si>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</si>
  <si>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</si>
  <si>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</si>
  <si>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</si>
  <si>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</si>
  <si>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</si>
  <si>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</si>
  <si>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</si>
  <si>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</si>
  <si>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</si>
  <si>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</si>
  <si>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</si>
  <si>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</si>
  <si>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</si>
  <si>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</si>
  <si>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</si>
  <si>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</si>
  <si>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</si>
  <si>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</si>
  <si>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</si>
  <si>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</si>
  <si>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</si>
  <si>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</si>
  <si>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</si>
  <si>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</si>
  <si>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</si>
  <si>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</si>
  <si>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</si>
  <si>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</si>
  <si>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</si>
  <si>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</si>
  <si>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</si>
  <si>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</si>
  <si>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</si>
  <si>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</si>
  <si>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</si>
  <si>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</si>
  <si>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</si>
  <si>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</si>
  <si>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</si>
  <si>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</si>
  <si>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</si>
  <si>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</si>
  <si>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</si>
  <si>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</si>
  <si>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</si>
  <si>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</si>
  <si>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</si>
  <si>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</si>
  <si>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</si>
  <si>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</si>
  <si>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</si>
  <si>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</si>
  <si>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</si>
  <si>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</si>
  <si>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</si>
  <si>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</si>
  <si>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</si>
  <si>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</si>
  <si>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</si>
  <si>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</si>
  <si>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</si>
  <si>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</si>
  <si>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</si>
  <si>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</si>
  <si>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</si>
  <si>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</si>
  <si>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</si>
  <si>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</si>
  <si>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</si>
  <si>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</si>
  <si>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</si>
  <si>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</si>
  <si>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</si>
  <si>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</si>
  <si>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</si>
  <si>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</si>
  <si>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</si>
  <si>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</si>
  <si>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</si>
  <si>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</si>
  <si>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</si>
  <si>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</si>
  <si>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</si>
  <si>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</si>
  <si>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</si>
  <si>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</si>
  <si>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</si>
  <si>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</si>
  <si>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</si>
  <si>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</si>
  <si>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</si>
  <si>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</si>
  <si>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</si>
  <si>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</si>
  <si>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</si>
  <si>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</si>
  <si>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</si>
  <si>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</si>
  <si>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</si>
  <si>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</si>
  <si>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</si>
  <si>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</si>
  <si>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</si>
  <si>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</si>
  <si>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</si>
  <si>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</si>
  <si>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</si>
  <si>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</si>
  <si>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</si>
  <si>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</si>
  <si>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</si>
  <si>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</si>
  <si>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</si>
  <si>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</si>
  <si>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</si>
  <si>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</si>
  <si>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</si>
  <si>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</si>
  <si>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</si>
  <si>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</si>
  <si>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</si>
  <si>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</si>
  <si>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</si>
  <si>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</si>
  <si>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</si>
  <si>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</si>
  <si>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</si>
  <si>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</si>
  <si>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</si>
  <si>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</si>
  <si>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</si>
  <si>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</si>
  <si>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</si>
  <si>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</si>
  <si>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</si>
  <si>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</si>
  <si>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</si>
  <si>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</si>
  <si>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</si>
  <si>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</si>
  <si>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</si>
  <si>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</si>
  <si>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</si>
  <si>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</si>
  <si>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</si>
  <si>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</si>
  <si>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</si>
  <si>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</si>
  <si>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</si>
  <si>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</si>
  <si>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</si>
  <si>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</si>
  <si>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</si>
  <si>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</si>
  <si>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</si>
  <si>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</si>
  <si>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</si>
  <si>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</si>
  <si>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</si>
  <si>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</si>
  <si>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</si>
  <si>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</si>
  <si>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</si>
  <si>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</si>
  <si>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</si>
  <si>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</si>
  <si>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</si>
  <si>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</si>
  <si>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</si>
  <si>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</si>
  <si>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</si>
  <si>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</si>
  <si>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</si>
  <si>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</si>
  <si>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</si>
  <si>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</si>
  <si>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</si>
  <si>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</si>
  <si>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</si>
  <si>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</si>
  <si>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</si>
  <si>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</si>
  <si>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</si>
  <si>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</si>
  <si>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</si>
  <si>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</si>
  <si>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</si>
  <si>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</si>
  <si>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</si>
  <si>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</si>
  <si>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</si>
  <si>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</si>
  <si>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</si>
  <si>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</si>
  <si>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</si>
  <si>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</si>
  <si>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</si>
  <si>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</si>
  <si>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</si>
  <si>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</si>
  <si>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</si>
  <si>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</si>
  <si>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</si>
  <si>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</si>
  <si>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</si>
  <si>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</si>
  <si>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</si>
  <si>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</si>
  <si>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</si>
  <si>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</si>
  <si>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</si>
  <si>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</si>
  <si>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</si>
  <si>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</si>
  <si>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</si>
  <si>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</si>
  <si>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</si>
  <si>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</si>
  <si>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</si>
  <si>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</si>
  <si>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</si>
  <si>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</si>
  <si>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</si>
  <si>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</si>
  <si>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</si>
  <si>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</si>
  <si>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</si>
  <si>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</si>
  <si>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</si>
  <si>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</si>
  <si>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</si>
  <si>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</si>
  <si>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</si>
  <si>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</si>
  <si>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</si>
  <si>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</si>
  <si>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</si>
  <si>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</si>
  <si>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</si>
  <si>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</si>
  <si>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</si>
  <si>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</si>
  <si>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</si>
  <si>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</si>
  <si>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</si>
  <si>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</si>
  <si>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</si>
  <si>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</si>
  <si>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</si>
  <si>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</si>
  <si>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</si>
  <si>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</si>
  <si>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</si>
  <si>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</si>
  <si>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</si>
  <si>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</si>
  <si>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</si>
  <si>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</si>
  <si>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</si>
  <si>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</si>
  <si>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</si>
  <si>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</si>
  <si>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</si>
  <si>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</si>
  <si>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</si>
  <si>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</si>
  <si>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</si>
  <si>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</si>
  <si>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</si>
  <si>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</si>
  <si>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</si>
  <si>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</si>
  <si>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</si>
  <si>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</si>
  <si>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</si>
  <si>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</si>
  <si>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</si>
  <si>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</si>
  <si>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</si>
  <si>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</si>
  <si>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</si>
  <si>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</si>
  <si>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</si>
  <si>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</si>
  <si>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</si>
  <si>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</si>
  <si>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</si>
  <si>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</si>
  <si>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</si>
  <si>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</si>
  <si>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</si>
  <si>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</si>
  <si>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</si>
  <si>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</si>
  <si>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</si>
  <si>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</si>
  <si>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</si>
  <si>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</si>
  <si>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</si>
  <si>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</si>
  <si>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</si>
  <si>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</si>
  <si>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</si>
  <si>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</si>
  <si>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</si>
  <si>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</si>
  <si>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</si>
  <si>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</si>
  <si>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</si>
  <si>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</si>
  <si>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</si>
  <si>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</si>
  <si>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</si>
  <si>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</si>
  <si>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</si>
  <si>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</si>
  <si>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</si>
  <si>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</si>
  <si>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</si>
  <si>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</si>
  <si>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</si>
  <si>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</si>
  <si>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</si>
  <si>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</si>
  <si>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</si>
  <si>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</si>
  <si>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</si>
  <si>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</si>
  <si>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</si>
  <si>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</si>
  <si>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</si>
  <si>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</si>
  <si>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</si>
  <si>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</si>
  <si>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</si>
  <si>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</si>
  <si>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</si>
  <si>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</si>
  <si>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</si>
  <si>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</si>
  <si>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</si>
  <si>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</si>
  <si>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</si>
  <si>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</si>
  <si>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</si>
  <si>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</si>
  <si>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</si>
  <si>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</si>
  <si>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</si>
  <si>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</si>
  <si>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</si>
  <si>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</si>
  <si>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</si>
  <si>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</si>
  <si>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</si>
  <si>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</si>
  <si>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</si>
  <si>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</si>
  <si>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</si>
  <si>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</si>
  <si>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</si>
  <si>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</si>
  <si>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</si>
  <si>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</si>
  <si>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</si>
  <si>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</si>
  <si>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</si>
  <si>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</si>
  <si>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</si>
  <si>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</si>
  <si>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</si>
  <si>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</si>
  <si>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</si>
  <si>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</si>
  <si>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</si>
  <si>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</si>
  <si>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</si>
  <si>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</si>
  <si>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</si>
  <si>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</si>
  <si>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</si>
  <si>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</si>
  <si>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</si>
  <si>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</si>
  <si>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</si>
  <si>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</si>
  <si>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</si>
  <si>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</si>
  <si>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</si>
  <si>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</si>
  <si>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</si>
  <si>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</si>
  <si>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</si>
  <si>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</si>
  <si>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</si>
  <si>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</si>
  <si>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</si>
  <si>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</si>
  <si>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</si>
  <si>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</si>
  <si>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</si>
  <si>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</si>
  <si>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</si>
  <si>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</si>
  <si>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</si>
  <si>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</si>
  <si>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</si>
  <si>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</si>
  <si>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</si>
  <si>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</si>
  <si>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</si>
  <si>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</si>
  <si>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</si>
  <si>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</si>
  <si>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</si>
  <si>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</si>
  <si>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</si>
  <si>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</si>
  <si>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</si>
  <si>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</si>
  <si>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</si>
  <si>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</si>
  <si>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</si>
  <si>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</si>
  <si>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</si>
  <si>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</si>
  <si>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</si>
  <si>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</si>
  <si>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</si>
  <si>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</si>
  <si>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</si>
  <si>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</si>
  <si>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</si>
  <si>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</si>
  <si>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</si>
  <si>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</si>
  <si>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</si>
  <si>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</si>
  <si>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</si>
  <si>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</si>
  <si>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</si>
  <si>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</si>
  <si>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</si>
  <si>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</si>
  <si>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</si>
  <si>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</si>
  <si>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</si>
  <si>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</si>
  <si>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</si>
  <si>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</si>
  <si>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</si>
  <si>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</si>
  <si>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</si>
  <si>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</si>
  <si>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</si>
  <si>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</si>
  <si>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</si>
  <si>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</si>
  <si>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</si>
  <si>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</si>
  <si>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</si>
  <si>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</si>
  <si>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</si>
  <si>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</si>
  <si>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</si>
  <si>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</si>
  <si>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</si>
  <si>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</si>
  <si>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</si>
  <si>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</si>
  <si>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</si>
  <si>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</si>
  <si>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</si>
  <si>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</si>
  <si>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</si>
  <si>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</si>
  <si>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</si>
  <si>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</si>
  <si>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</si>
  <si>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</si>
  <si>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</si>
  <si>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</si>
  <si>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</si>
  <si>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</si>
  <si>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</si>
  <si>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</si>
  <si>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</si>
  <si>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</si>
  <si>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</si>
  <si>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</si>
  <si>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</si>
  <si>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</si>
  <si>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</si>
  <si>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</si>
  <si>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</si>
  <si>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</si>
  <si>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</si>
  <si>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</si>
  <si>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</si>
  <si>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</si>
  <si>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</si>
  <si>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</si>
  <si>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</si>
  <si>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</si>
  <si>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</si>
  <si>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</si>
  <si>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</si>
  <si>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</si>
  <si>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</si>
  <si>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</si>
  <si>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</si>
  <si>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</si>
  <si>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</si>
  <si>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</si>
  <si>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</si>
  <si>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</si>
  <si>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</si>
  <si>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</si>
  <si>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</si>
  <si>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</si>
  <si>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</si>
  <si>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</si>
  <si>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</si>
  <si>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</si>
  <si>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</si>
  <si>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</si>
  <si>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</si>
  <si>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</si>
  <si>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</si>
  <si>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</si>
  <si>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</si>
  <si>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</si>
  <si>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</si>
  <si>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</si>
  <si>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</si>
  <si>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</si>
  <si>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</si>
  <si>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</si>
  <si>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</si>
  <si>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</si>
  <si>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</si>
  <si>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</si>
  <si>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</si>
  <si>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</si>
  <si>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</si>
  <si>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</si>
  <si>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</si>
  <si>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</si>
  <si>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</si>
  <si>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</si>
  <si>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</si>
  <si>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</si>
  <si>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</si>
  <si>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</si>
  <si>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</si>
  <si>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</si>
  <si>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</si>
  <si>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</si>
  <si>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</si>
  <si>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</si>
  <si>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</si>
  <si>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</si>
  <si>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</si>
  <si>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</si>
  <si>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</si>
  <si>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</si>
  <si>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</si>
  <si>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</si>
  <si>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</si>
  <si>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</si>
  <si>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</si>
  <si>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</si>
  <si>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</si>
  <si>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</si>
  <si>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</si>
  <si>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</si>
  <si>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</si>
  <si>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</si>
  <si>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</si>
  <si>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</si>
  <si>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</si>
  <si>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</si>
  <si>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</si>
  <si>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</si>
  <si>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</si>
  <si>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</si>
  <si>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</si>
  <si>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</si>
  <si>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</si>
  <si>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</si>
  <si>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</si>
  <si>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</si>
  <si>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</si>
  <si>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</si>
  <si>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</si>
  <si>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</si>
  <si>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</si>
  <si>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</si>
  <si>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</si>
  <si>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</si>
  <si>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</si>
  <si>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</si>
  <si>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</si>
  <si>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</si>
  <si>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</si>
  <si>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</si>
  <si>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</si>
  <si>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</si>
  <si>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</si>
  <si>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</si>
  <si>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</si>
  <si>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</si>
  <si>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</si>
  <si>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</si>
  <si>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</si>
  <si>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</si>
  <si>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</si>
  <si>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</si>
  <si>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</si>
  <si>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</si>
  <si>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</si>
  <si>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</si>
  <si>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</si>
  <si>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</si>
  <si>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</si>
  <si>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</si>
  <si>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</si>
  <si>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</si>
  <si>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</si>
  <si>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</si>
  <si>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</si>
  <si>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</si>
  <si>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</si>
  <si>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</si>
  <si>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</si>
  <si>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</si>
  <si>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</si>
  <si>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</si>
  <si>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</si>
  <si>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</si>
  <si>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</si>
  <si>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</si>
  <si>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</si>
  <si>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</si>
  <si>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</si>
  <si>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</si>
  <si>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</si>
  <si>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</si>
  <si>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</si>
  <si>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</si>
  <si>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</si>
  <si>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</si>
  <si>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</si>
  <si>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</si>
  <si>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</si>
  <si>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</si>
  <si>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</si>
  <si>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</si>
  <si>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</si>
  <si>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</si>
  <si>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</si>
  <si>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</si>
  <si>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</si>
  <si>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</si>
  <si>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</si>
  <si>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</si>
  <si>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</si>
  <si>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</si>
  <si>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</si>
  <si>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</si>
  <si>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</si>
  <si>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</si>
  <si>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</si>
  <si>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</si>
  <si>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</si>
  <si>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</si>
  <si>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</si>
  <si>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</si>
  <si>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</si>
  <si>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</si>
  <si>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</si>
  <si>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</si>
  <si>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</si>
  <si>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</si>
  <si>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</si>
  <si>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</si>
  <si>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</si>
  <si>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</si>
  <si>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</si>
  <si>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</si>
  <si>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</si>
  <si>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</si>
  <si>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</si>
  <si>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</si>
  <si>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</si>
  <si>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</si>
  <si>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</si>
  <si>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</si>
  <si>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</si>
  <si>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</si>
  <si>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</si>
  <si>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</si>
  <si>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</si>
  <si>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</si>
  <si>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</si>
  <si>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</si>
  <si>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</si>
  <si>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</si>
  <si>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</si>
  <si>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</si>
  <si>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</si>
  <si>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</si>
  <si>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</si>
  <si>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</si>
  <si>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</si>
  <si>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</si>
  <si>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</si>
  <si>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</si>
  <si>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</si>
  <si>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</si>
  <si>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</si>
  <si>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</si>
  <si>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</si>
  <si>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</si>
  <si>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</si>
  <si>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</si>
  <si>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</si>
  <si>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</si>
  <si>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</si>
  <si>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</si>
  <si>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</si>
  <si>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</si>
  <si>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</si>
  <si>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</si>
  <si>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</si>
  <si>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</si>
  <si>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</si>
  <si>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</si>
  <si>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</si>
  <si>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</si>
  <si>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</si>
  <si>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</si>
  <si>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</si>
  <si>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</si>
  <si>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</si>
  <si>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</si>
  <si>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</si>
  <si>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</si>
  <si>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</si>
  <si>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</si>
  <si>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</si>
  <si>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</si>
  <si>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</si>
  <si>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</si>
  <si>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</si>
  <si>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</si>
  <si>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</si>
  <si>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</si>
  <si>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</si>
  <si>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</si>
  <si>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</si>
  <si>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</si>
  <si>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</si>
  <si>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</si>
  <si>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</si>
  <si>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</si>
  <si>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</si>
  <si>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</si>
  <si>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</si>
  <si>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</si>
  <si>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</si>
  <si>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</si>
  <si>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</si>
  <si>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</si>
  <si>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</si>
  <si>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</si>
  <si>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</si>
  <si>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</si>
  <si>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</si>
  <si>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</si>
  <si>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</si>
  <si>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</si>
  <si>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</si>
  <si>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</si>
  <si>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</si>
  <si>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</si>
  <si>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</si>
  <si>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</si>
  <si>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</si>
  <si>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</si>
  <si>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</si>
  <si>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</si>
  <si>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</si>
  <si>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</si>
  <si>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</si>
  <si>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</si>
  <si>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</si>
  <si>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</si>
  <si>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</si>
  <si>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</si>
  <si>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</si>
  <si>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</si>
  <si>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</si>
  <si>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</si>
  <si>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</si>
  <si>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</si>
  <si>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</si>
  <si>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</si>
  <si>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</si>
  <si>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</si>
  <si>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</si>
  <si>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</si>
  <si>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</si>
  <si>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</si>
  <si>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</si>
  <si>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</si>
  <si>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</si>
  <si>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</si>
  <si>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</si>
  <si>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</si>
  <si>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</si>
  <si>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</si>
  <si>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</si>
  <si>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</si>
  <si>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</si>
  <si>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</si>
  <si>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</si>
  <si>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</si>
  <si>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</si>
  <si>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</si>
  <si>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</si>
  <si>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</si>
  <si>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</si>
  <si>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</si>
  <si>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</si>
  <si>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</si>
  <si>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</si>
  <si>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</si>
  <si>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</si>
  <si>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</si>
  <si>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</si>
  <si>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</si>
  <si>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</si>
  <si>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</si>
  <si>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</si>
  <si>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</si>
  <si>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</si>
  <si>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</si>
  <si>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</si>
  <si>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</si>
  <si>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</si>
  <si>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</si>
  <si>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</si>
  <si>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</si>
  <si>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</si>
  <si>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</si>
  <si>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</si>
  <si>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</si>
  <si>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</si>
  <si>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</si>
  <si>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</si>
  <si>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</si>
  <si>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</si>
  <si>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</si>
  <si>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</si>
  <si>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</si>
  <si>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</si>
  <si>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</si>
  <si>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</si>
  <si>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</si>
  <si>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</si>
  <si>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</si>
  <si>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</si>
  <si>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</si>
  <si>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</si>
  <si>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</si>
  <si>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</si>
  <si>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</si>
  <si>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</si>
  <si>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</si>
  <si>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</si>
  <si>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</si>
  <si>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</si>
  <si>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</si>
  <si>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</si>
  <si>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</si>
  <si>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</si>
  <si>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</si>
  <si>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</si>
  <si>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</si>
  <si>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</si>
  <si>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</si>
  <si>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</si>
  <si>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</si>
  <si>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</si>
  <si>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</si>
  <si>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</si>
  <si>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</si>
  <si>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</si>
  <si>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</si>
  <si>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</si>
  <si>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</si>
  <si>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</si>
  <si>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</si>
  <si>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</si>
  <si>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</si>
  <si>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</si>
  <si>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</si>
  <si>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</si>
  <si>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</si>
  <si>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</si>
  <si>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</si>
  <si>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</si>
  <si>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</si>
  <si>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</si>
  <si>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</si>
  <si>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</si>
  <si>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</si>
  <si>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</si>
  <si>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</si>
  <si>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</si>
  <si>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</si>
  <si>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</si>
  <si>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</si>
  <si>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</si>
  <si>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</si>
  <si>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</si>
  <si>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</si>
  <si>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</si>
  <si>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</si>
  <si>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</si>
  <si>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</si>
  <si>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</si>
  <si>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</si>
  <si>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</si>
  <si>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</si>
  <si>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</si>
  <si>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</si>
  <si>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</si>
  <si>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</si>
  <si>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</si>
  <si>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</si>
  <si>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</si>
  <si>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</si>
  <si>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</si>
  <si>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</si>
  <si>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</si>
  <si>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</si>
  <si>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</si>
  <si>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</si>
  <si>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</si>
  <si>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</si>
  <si>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</si>
  <si>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</si>
  <si>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</si>
  <si>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</si>
  <si>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</si>
  <si>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</si>
  <si>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</si>
  <si>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</si>
  <si>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</si>
  <si>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</si>
  <si>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</si>
  <si>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</si>
  <si>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</si>
  <si>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</si>
  <si>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</si>
  <si>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</si>
  <si>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</si>
  <si>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</si>
  <si>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</si>
  <si>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</si>
  <si>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</si>
  <si>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</si>
  <si>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</si>
  <si>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</si>
  <si>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</si>
  <si>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</si>
  <si>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</si>
  <si>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</si>
  <si>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</si>
  <si>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</si>
  <si>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</si>
  <si>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</si>
  <si>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</si>
  <si>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</si>
  <si>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</si>
  <si>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</si>
  <si>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</si>
  <si>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</si>
  <si>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</si>
  <si>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</si>
  <si>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</si>
  <si>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</si>
  <si>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</si>
  <si>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</si>
  <si>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</si>
  <si>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</si>
  <si>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</si>
  <si>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</si>
  <si>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</si>
  <si>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</si>
  <si>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</si>
  <si>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</si>
  <si>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</si>
  <si>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</si>
  <si>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</si>
  <si>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</si>
  <si>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</si>
  <si>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</si>
  <si>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</si>
  <si>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</si>
  <si>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</si>
  <si>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</si>
  <si>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</si>
  <si>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</si>
  <si>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</si>
  <si>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</si>
  <si>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</si>
  <si>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</si>
  <si>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</si>
  <si>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</si>
  <si>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</si>
  <si>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</si>
  <si>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</si>
  <si>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</si>
  <si>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</si>
  <si>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</si>
  <si>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</si>
  <si>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</si>
  <si>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</si>
  <si>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</si>
  <si>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</si>
  <si>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</si>
  <si>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</si>
  <si>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</si>
  <si>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</si>
  <si>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</si>
  <si>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</si>
  <si>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</si>
  <si>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</si>
  <si>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</si>
  <si>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</si>
  <si>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</si>
  <si>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</si>
  <si>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</si>
  <si>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</si>
  <si>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</si>
  <si>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</si>
  <si>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</si>
  <si>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</si>
  <si>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</si>
  <si>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</si>
  <si>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</si>
  <si>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</si>
  <si>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</si>
  <si>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</si>
  <si>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</si>
  <si>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</si>
  <si>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</si>
  <si>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</si>
  <si>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</si>
  <si>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</si>
  <si>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</si>
  <si>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</si>
  <si>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</si>
  <si>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</si>
  <si>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</si>
  <si>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</si>
  <si>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</si>
  <si>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</si>
  <si>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</si>
  <si>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</si>
  <si>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</si>
  <si>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</si>
  <si>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</si>
  <si>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</si>
  <si>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</si>
  <si>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</si>
  <si>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</si>
  <si>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</si>
  <si>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</si>
  <si>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</si>
  <si>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</si>
  <si>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</si>
  <si>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</si>
  <si>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</si>
  <si>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</si>
  <si>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</si>
  <si>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</si>
  <si>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</si>
  <si>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</si>
  <si>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</si>
  <si>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</si>
  <si>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</si>
  <si>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</si>
  <si>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</si>
  <si>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</si>
  <si>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</si>
  <si>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</si>
  <si>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</si>
  <si>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</si>
  <si>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</si>
  <si>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</si>
  <si>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</si>
  <si>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</si>
  <si>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</si>
  <si>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</si>
  <si>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</si>
  <si>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</si>
  <si>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</si>
  <si>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</si>
  <si>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</si>
  <si>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</si>
  <si>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</si>
  <si>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</si>
  <si>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</si>
  <si>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</si>
  <si>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</si>
  <si>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</si>
  <si>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</si>
  <si>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</si>
  <si>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</si>
  <si>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</si>
  <si>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</si>
  <si>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</si>
  <si>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</si>
  <si>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</si>
  <si>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</si>
  <si>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</si>
  <si>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</si>
  <si>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</si>
  <si>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</si>
  <si>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</si>
  <si>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</si>
  <si>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</si>
  <si>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</si>
  <si>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</si>
  <si>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</si>
  <si>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</si>
  <si>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</si>
  <si>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</si>
  <si>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</si>
  <si>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</si>
  <si>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</si>
  <si>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</si>
  <si>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</si>
  <si>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</si>
  <si>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</si>
  <si>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</si>
  <si>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</si>
  <si>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</si>
  <si>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</si>
  <si>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</si>
  <si>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</si>
  <si>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</si>
  <si>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</si>
  <si>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</si>
  <si>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</si>
  <si>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</si>
  <si>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</si>
  <si>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</si>
  <si>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</si>
  <si>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</si>
  <si>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</si>
  <si>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</si>
  <si>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</si>
  <si>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</si>
  <si>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</si>
  <si>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</si>
  <si>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</si>
  <si>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</si>
  <si>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</si>
  <si>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</si>
  <si>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</si>
  <si>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</si>
  <si>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</si>
  <si>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</si>
  <si>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</si>
  <si>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</si>
  <si>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</si>
  <si>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</si>
  <si>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</si>
  <si>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</si>
  <si>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</si>
  <si>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</si>
  <si>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</si>
  <si>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</si>
  <si>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</si>
  <si>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</si>
  <si>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</si>
  <si>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</si>
  <si>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</si>
  <si>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</si>
  <si>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</si>
  <si>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</si>
  <si>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</si>
  <si>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</si>
  <si>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</si>
  <si>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</si>
  <si>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</si>
  <si>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</si>
  <si>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</si>
  <si>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</si>
  <si>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</si>
  <si>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</si>
  <si>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</si>
  <si>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</si>
  <si>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</si>
  <si>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</si>
  <si>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</si>
  <si>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</si>
  <si>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</si>
  <si>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</si>
  <si>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</si>
  <si>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</si>
  <si>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</si>
  <si>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</si>
  <si>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</si>
  <si>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</si>
  <si>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</si>
  <si>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</si>
  <si>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</si>
  <si>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</si>
  <si>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</si>
  <si>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</si>
  <si>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</si>
  <si>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</si>
  <si>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</si>
  <si>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</si>
  <si>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</si>
  <si>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</si>
  <si>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</si>
  <si>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</si>
  <si>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</si>
  <si>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</si>
  <si>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</si>
  <si>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</si>
  <si>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</si>
  <si>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</si>
  <si>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</si>
  <si>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</si>
  <si>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</si>
  <si>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</si>
  <si>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</si>
  <si>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</si>
  <si>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</si>
  <si>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</si>
  <si>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</si>
  <si>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</si>
  <si>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</si>
  <si>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</si>
  <si>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</si>
  <si>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</si>
  <si>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</si>
  <si>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</si>
  <si>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</si>
  <si>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</si>
  <si>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</si>
  <si>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</si>
  <si>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</si>
  <si>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</si>
  <si>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</si>
  <si>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</si>
  <si>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</si>
  <si>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</si>
  <si>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</si>
  <si>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</si>
  <si>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</si>
  <si>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</si>
  <si>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</si>
  <si>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</si>
  <si>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</si>
  <si>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</si>
  <si>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</si>
  <si>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</si>
  <si>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</si>
  <si>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</si>
  <si>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</si>
  <si>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</si>
  <si>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</si>
  <si>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</si>
  <si>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</si>
  <si>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</si>
  <si>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</si>
  <si>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</si>
  <si>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</si>
  <si>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</si>
  <si>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</si>
  <si>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</si>
  <si>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</si>
  <si>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</si>
  <si>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</si>
  <si>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</si>
  <si>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</si>
  <si>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</si>
  <si>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</si>
  <si>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</si>
  <si>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</si>
  <si>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</si>
  <si>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</si>
  <si>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</si>
  <si>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</si>
  <si>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</si>
  <si>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</si>
  <si>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</si>
  <si>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</si>
  <si>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</si>
  <si>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</si>
  <si>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</si>
  <si>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</si>
  <si>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</si>
  <si>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</si>
  <si>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</si>
  <si>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</si>
  <si>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</si>
  <si>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</si>
  <si>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</si>
  <si>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</si>
  <si>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</si>
  <si>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</si>
  <si>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</si>
  <si>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</si>
  <si>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</si>
  <si>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</si>
  <si>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</si>
  <si>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</si>
  <si>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</si>
  <si>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</si>
  <si>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</si>
  <si>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</si>
  <si>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</si>
  <si>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</si>
  <si>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</si>
  <si>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</si>
  <si>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</si>
  <si>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</si>
  <si>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</si>
  <si>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</si>
  <si>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</si>
  <si>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</si>
  <si>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</si>
  <si>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</si>
  <si>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</si>
  <si>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</si>
  <si>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</si>
  <si>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</si>
  <si>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</si>
  <si>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</si>
  <si>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</si>
  <si>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</si>
  <si>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</si>
  <si>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</si>
  <si>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</si>
  <si>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</si>
  <si>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</si>
  <si>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</si>
  <si>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</si>
  <si>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</si>
  <si>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</si>
  <si>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</si>
  <si>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</si>
  <si>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</si>
  <si>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</si>
  <si>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</si>
  <si>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</si>
  <si>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</si>
  <si>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</si>
  <si>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</si>
  <si>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</si>
  <si>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</si>
  <si>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</si>
  <si>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</si>
  <si>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</si>
  <si>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</si>
  <si>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</si>
  <si>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</si>
  <si>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</si>
  <si>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</si>
  <si>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</si>
  <si>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</si>
  <si>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</si>
  <si>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</si>
  <si>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</si>
  <si>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</si>
  <si>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</si>
  <si>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</si>
  <si>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</si>
  <si>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</si>
  <si>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</si>
  <si>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</si>
  <si>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</si>
  <si>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</si>
  <si>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</si>
  <si>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</si>
  <si>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</si>
  <si>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</si>
  <si>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</si>
  <si>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</si>
  <si>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</si>
  <si>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</si>
  <si>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</si>
  <si>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</si>
  <si>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</si>
  <si>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</si>
  <si>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</si>
  <si>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</si>
  <si>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</si>
  <si>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</si>
  <si>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</si>
  <si>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</si>
  <si>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</si>
  <si>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</si>
  <si>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</si>
  <si>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</si>
  <si>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</si>
  <si>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</si>
  <si>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</si>
  <si>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</si>
  <si>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</si>
  <si>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</si>
  <si>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</si>
  <si>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</si>
  <si>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</si>
  <si>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</si>
  <si>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</si>
  <si>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</si>
  <si>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</si>
  <si>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</si>
  <si>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</si>
  <si>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</si>
  <si>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</si>
  <si>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</si>
  <si>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</si>
  <si>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</si>
  <si>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</si>
  <si>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</si>
  <si>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</si>
  <si>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</si>
  <si>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</si>
  <si>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</si>
  <si>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</si>
  <si>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</si>
  <si>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</si>
  <si>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</si>
  <si>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</si>
  <si>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</si>
  <si>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</si>
  <si>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</si>
  <si>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</si>
  <si>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</si>
  <si>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</si>
  <si>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</si>
  <si>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</si>
  <si>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</si>
  <si>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</si>
  <si>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</si>
  <si>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</si>
  <si>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</si>
  <si>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</si>
  <si>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</si>
  <si>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</si>
  <si>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</si>
  <si>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</si>
  <si>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</si>
  <si>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</si>
  <si>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</si>
  <si>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</si>
  <si>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</si>
  <si>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</si>
  <si>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</si>
  <si>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</si>
  <si>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</si>
  <si>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</si>
  <si>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</si>
  <si>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</si>
  <si>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</si>
  <si>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</si>
  <si>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</si>
  <si>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</si>
  <si>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</si>
  <si>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</si>
  <si>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</si>
  <si>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</si>
  <si>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</si>
  <si>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</si>
  <si>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</si>
  <si>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</si>
  <si>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</si>
  <si>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</si>
  <si>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</si>
  <si>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</si>
  <si>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</si>
  <si>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</si>
  <si>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</si>
  <si>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</si>
  <si>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</si>
  <si>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</si>
  <si>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</si>
  <si>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</si>
  <si>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</si>
  <si>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</si>
  <si>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</si>
  <si>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</si>
  <si>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</si>
  <si>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</si>
  <si>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</si>
  <si>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</si>
  <si>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</si>
  <si>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</si>
  <si>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</si>
  <si>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</si>
  <si>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</si>
  <si>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</si>
  <si>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</si>
  <si>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</si>
  <si>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</si>
  <si>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</si>
  <si>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</si>
  <si>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</si>
  <si>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</si>
  <si>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</si>
  <si>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</si>
  <si>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</si>
  <si>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</si>
  <si>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</si>
  <si>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</si>
  <si>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</si>
  <si>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</si>
  <si>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</si>
  <si>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</si>
  <si>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</si>
  <si>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</si>
  <si>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</si>
  <si>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</si>
  <si>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</si>
  <si>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</si>
  <si>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</si>
  <si>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</si>
  <si>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</si>
  <si>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</si>
  <si>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</si>
  <si>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</si>
  <si>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</si>
  <si>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</si>
  <si>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</si>
  <si>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</si>
  <si>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</si>
  <si>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</si>
  <si>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</si>
  <si>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</si>
  <si>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</si>
  <si>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</si>
  <si>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</si>
  <si>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</si>
  <si>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</si>
  <si>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</si>
  <si>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</si>
  <si>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</si>
  <si>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</si>
  <si>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</si>
  <si>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</si>
  <si>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</si>
  <si>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</si>
  <si>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</si>
  <si>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</si>
  <si>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</si>
  <si>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</si>
  <si>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</si>
  <si>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</si>
  <si>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</si>
  <si>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</si>
  <si>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</si>
  <si>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</si>
  <si>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</si>
  <si>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</si>
  <si>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</si>
  <si>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</si>
  <si>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</si>
  <si>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</si>
  <si>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</si>
  <si>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</si>
  <si>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</si>
  <si>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</si>
  <si>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</si>
  <si>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</si>
  <si>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</si>
  <si>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</si>
  <si>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</si>
  <si>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</si>
  <si>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</si>
  <si>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</si>
  <si>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</si>
  <si>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</si>
  <si>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</si>
  <si>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</si>
  <si>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</si>
  <si>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</si>
  <si>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</si>
  <si>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</si>
  <si>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</si>
  <si>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</si>
  <si>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</si>
  <si>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</si>
  <si>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</si>
  <si>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</si>
  <si>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</si>
  <si>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</si>
  <si>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</si>
  <si>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</si>
  <si>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</si>
  <si>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</si>
  <si>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</si>
  <si>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</si>
  <si>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</si>
  <si>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</si>
  <si>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</si>
  <si>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</si>
  <si>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</si>
  <si>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</si>
  <si>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</si>
  <si>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</si>
  <si>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</si>
  <si>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</si>
  <si>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</si>
  <si>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</si>
  <si>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</si>
  <si>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</si>
  <si>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</si>
  <si>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</si>
  <si>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</si>
  <si>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</si>
  <si>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</si>
  <si>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</si>
  <si>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</si>
  <si>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</si>
  <si>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</si>
  <si>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</si>
  <si>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</si>
  <si>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</si>
  <si>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</si>
  <si>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</si>
  <si>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</si>
  <si>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</si>
  <si>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</si>
  <si>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</si>
  <si>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</si>
  <si>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</si>
  <si>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</si>
  <si>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</si>
  <si>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</si>
  <si>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</si>
  <si>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</si>
  <si>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</si>
  <si>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</si>
  <si>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</si>
  <si>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</si>
  <si>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</si>
  <si>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</si>
  <si>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</si>
  <si>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</si>
  <si>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</si>
  <si>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</si>
  <si>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</si>
  <si>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</si>
  <si>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</si>
  <si>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</si>
  <si>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</si>
  <si>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</si>
  <si>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</si>
  <si>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</si>
  <si>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</si>
  <si>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</si>
  <si>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</si>
  <si>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</si>
  <si>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</si>
  <si>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</si>
  <si>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</si>
  <si>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</si>
  <si>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</si>
  <si>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</si>
  <si>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</si>
  <si>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</si>
  <si>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</si>
  <si>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</si>
  <si>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</si>
  <si>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</si>
  <si>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</si>
  <si>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</si>
  <si>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</si>
  <si>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</si>
  <si>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</si>
  <si>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</si>
  <si>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</si>
  <si>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</si>
  <si>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</si>
  <si>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</si>
  <si>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</si>
  <si>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</si>
  <si>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</si>
  <si>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</si>
  <si>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</si>
  <si>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</si>
  <si>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</si>
  <si>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</si>
  <si>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</si>
  <si>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</si>
  <si>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</si>
  <si>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</si>
  <si>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</si>
  <si>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</si>
  <si>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</si>
  <si>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</si>
  <si>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</si>
  <si>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</si>
  <si>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</si>
  <si>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</si>
  <si>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</si>
  <si>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</si>
  <si>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</si>
  <si>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</si>
  <si>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</si>
  <si>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</si>
  <si>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</si>
  <si>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</si>
  <si>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</si>
  <si>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</si>
  <si>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</si>
  <si>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</si>
  <si>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</si>
  <si>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</si>
  <si>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</si>
  <si>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</si>
  <si>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</si>
  <si>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</si>
  <si>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</si>
  <si>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</si>
  <si>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</si>
  <si>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</si>
  <si>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</si>
  <si>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</si>
  <si>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</si>
  <si>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</si>
  <si>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</si>
  <si>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</si>
  <si>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</si>
  <si>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</si>
  <si>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</si>
  <si>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</si>
  <si>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</si>
  <si>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</si>
  <si>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</si>
  <si>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</si>
  <si>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</si>
  <si>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</si>
  <si>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</si>
  <si>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</si>
  <si>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</si>
  <si>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</si>
  <si>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</si>
  <si>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</si>
  <si>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</si>
  <si>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</si>
  <si>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</si>
  <si>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</si>
  <si>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</si>
  <si>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</si>
  <si>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</si>
  <si>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</si>
  <si>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</si>
  <si>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</si>
  <si>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</si>
  <si>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</si>
  <si>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</si>
  <si>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</si>
  <si>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</si>
  <si>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</si>
  <si>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</si>
  <si>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</si>
  <si>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</si>
  <si>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</si>
  <si>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</si>
  <si>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</si>
  <si>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</si>
  <si>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</si>
  <si>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</si>
  <si>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</si>
  <si>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</si>
  <si>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</si>
  <si>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</si>
  <si>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</si>
  <si>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</si>
  <si>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</si>
  <si>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</si>
  <si>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</si>
  <si>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</si>
  <si>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</si>
  <si>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</si>
  <si>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</si>
  <si>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</si>
  <si>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</si>
  <si>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</si>
  <si>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</si>
  <si>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</si>
  <si>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</si>
  <si>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</si>
  <si>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</si>
  <si>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</si>
  <si>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</si>
  <si>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</si>
  <si>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</si>
  <si>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</si>
  <si>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</si>
  <si>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</si>
  <si>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</si>
  <si>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</si>
  <si>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</si>
  <si>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</si>
  <si>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</si>
  <si>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</si>
  <si>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</si>
  <si>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</si>
  <si>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</si>
  <si>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</si>
  <si>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</si>
  <si>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</si>
  <si>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</si>
  <si>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</si>
  <si>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</si>
  <si>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</si>
  <si>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</si>
  <si>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</si>
  <si>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</si>
  <si>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</si>
  <si>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</si>
  <si>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</si>
  <si>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</si>
  <si>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</si>
  <si>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</si>
  <si>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</si>
  <si>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</si>
  <si>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</si>
  <si>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</si>
  <si>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</si>
  <si>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</si>
  <si>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</si>
  <si>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</si>
  <si>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</si>
  <si>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</si>
  <si>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</si>
  <si>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</si>
  <si>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</si>
  <si>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</si>
  <si>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</si>
  <si>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</si>
  <si>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</si>
  <si>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</si>
  <si>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</si>
  <si>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</si>
  <si>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</si>
  <si>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</si>
  <si>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</si>
  <si>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</si>
  <si>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</si>
  <si>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</si>
  <si>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</si>
  <si>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</si>
  <si>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</si>
  <si>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</si>
  <si>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</si>
  <si>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</si>
  <si>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</si>
  <si>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</si>
  <si>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</si>
  <si>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</si>
  <si>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</si>
  <si>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</si>
  <si>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</si>
  <si>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</si>
  <si>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</si>
  <si>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</si>
  <si>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</si>
  <si>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</si>
  <si>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</si>
  <si>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</si>
  <si>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</si>
  <si>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</si>
  <si>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</si>
  <si>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</si>
  <si>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</si>
  <si>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</si>
  <si>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</si>
  <si>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</si>
  <si>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</si>
  <si>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</si>
  <si>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</si>
  <si>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</si>
  <si>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</si>
  <si>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</si>
  <si>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</si>
  <si>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</si>
  <si>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</si>
  <si>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</si>
  <si>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</si>
  <si>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</si>
  <si>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</si>
  <si>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</si>
  <si>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</si>
  <si>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</si>
  <si>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</si>
  <si>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</si>
  <si>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</si>
  <si>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</si>
  <si>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</si>
  <si>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</si>
  <si>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</si>
  <si>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</si>
  <si>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</si>
  <si>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</si>
  <si>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</si>
  <si>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</si>
  <si>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</si>
  <si>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</si>
  <si>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</si>
  <si>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</si>
  <si>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</si>
  <si>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</si>
  <si>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</si>
  <si>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</si>
  <si>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</si>
  <si>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</si>
  <si>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</si>
  <si>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</si>
  <si>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</si>
  <si>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</si>
  <si>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</si>
  <si>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</si>
  <si>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</si>
  <si>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</si>
  <si>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</si>
  <si>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</si>
  <si>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</si>
  <si>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</si>
  <si>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</si>
  <si>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</si>
  <si>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</si>
  <si>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</si>
  <si>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</si>
  <si>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</si>
  <si>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</si>
  <si>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</si>
  <si>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</si>
  <si>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</si>
  <si>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</si>
  <si>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</si>
  <si>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</si>
  <si>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</si>
  <si>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</si>
  <si>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</si>
  <si>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</si>
  <si>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</si>
  <si>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</si>
  <si>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</si>
  <si>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</si>
  <si>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</si>
  <si>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</si>
  <si>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</si>
  <si>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</si>
  <si>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</si>
  <si>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</si>
  <si>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</si>
  <si>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</si>
  <si>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</si>
  <si>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</si>
  <si>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</si>
  <si>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</si>
  <si>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</si>
  <si>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</si>
  <si>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</si>
  <si>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</si>
  <si>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</si>
  <si>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</si>
  <si>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</si>
  <si>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</si>
  <si>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</si>
  <si>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</si>
  <si>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</si>
  <si>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</si>
  <si>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</si>
  <si>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</si>
  <si>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</si>
  <si>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</si>
  <si>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</si>
  <si>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</si>
  <si>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</si>
  <si>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</si>
  <si>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</si>
  <si>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</si>
  <si>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</si>
  <si>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</si>
  <si>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</si>
  <si>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</si>
  <si>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</si>
  <si>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</si>
  <si>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</si>
  <si>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</si>
  <si>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</si>
  <si>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</si>
  <si>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</si>
  <si>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</si>
  <si>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</si>
  <si>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</si>
  <si>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</si>
  <si>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</si>
  <si>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</si>
  <si>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</si>
  <si>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</si>
  <si>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</si>
  <si>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</si>
  <si>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</si>
  <si>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</si>
  <si>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</si>
  <si>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</si>
  <si>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</si>
  <si>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</si>
  <si>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</si>
  <si>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</si>
  <si>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</si>
  <si>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</si>
  <si>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</si>
  <si>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</si>
  <si>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</si>
  <si>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</si>
  <si>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</si>
  <si>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</si>
  <si>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</si>
  <si>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</si>
  <si>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</si>
  <si>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</si>
  <si>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</si>
  <si>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</si>
  <si>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</si>
  <si>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</si>
  <si>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</si>
  <si>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</si>
  <si>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</si>
  <si>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</si>
  <si>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</si>
  <si>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</si>
  <si>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</si>
  <si>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</si>
  <si>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</si>
  <si>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</si>
  <si>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</si>
  <si>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</si>
  <si>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</si>
  <si>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</si>
  <si>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</si>
  <si>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</si>
  <si>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</si>
  <si>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</si>
  <si>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</si>
  <si>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</si>
  <si>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</si>
  <si>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</si>
  <si>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</si>
  <si>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</si>
  <si>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</si>
  <si>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</si>
  <si>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</si>
  <si>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</si>
  <si>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</si>
  <si>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</si>
  <si>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</si>
  <si>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</si>
  <si>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</si>
  <si>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</si>
  <si>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</si>
  <si>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</si>
  <si>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</si>
  <si>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</si>
  <si>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</si>
  <si>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</si>
  <si>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</si>
  <si>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</si>
  <si>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</si>
  <si>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</si>
  <si>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</si>
  <si>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</si>
  <si>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</si>
  <si>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</si>
  <si>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</si>
  <si>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</si>
  <si>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</si>
  <si>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</si>
  <si>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</si>
  <si>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</si>
  <si>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</si>
  <si>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</si>
  <si>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</si>
  <si>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</si>
  <si>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</si>
  <si>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</si>
  <si>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</si>
  <si>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</si>
  <si>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</si>
  <si>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</si>
  <si>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</si>
  <si>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</si>
  <si>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</si>
  <si>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</si>
  <si>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</si>
  <si>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</si>
  <si>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</si>
  <si>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</si>
  <si>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</si>
  <si>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</si>
  <si>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</si>
  <si>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</si>
  <si>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</si>
  <si>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</si>
  <si>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</si>
  <si>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</si>
  <si>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</si>
  <si>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</si>
  <si>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</si>
  <si>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</si>
  <si>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</si>
  <si>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</si>
  <si>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</si>
  <si>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</si>
  <si>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</si>
  <si>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</si>
  <si>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</si>
  <si>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</si>
  <si>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</si>
  <si>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</si>
  <si>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</si>
  <si>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</si>
  <si>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</si>
  <si>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</si>
  <si>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</si>
  <si>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</si>
  <si>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</si>
  <si>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</si>
  <si>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</si>
  <si>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</si>
  <si>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</si>
  <si>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</si>
  <si>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</si>
  <si>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</si>
  <si>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</si>
  <si>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</si>
  <si>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</si>
  <si>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</si>
  <si>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</si>
  <si>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</si>
  <si>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</si>
  <si>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</si>
  <si>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</si>
  <si>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</si>
  <si>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</si>
  <si>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</si>
  <si>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</si>
  <si>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</si>
  <si>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</si>
  <si>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</si>
  <si>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</si>
  <si>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</si>
  <si>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</si>
  <si>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</si>
  <si>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</si>
  <si>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</si>
  <si>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</si>
  <si>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</si>
  <si>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</si>
  <si>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</si>
  <si>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</si>
  <si>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</si>
  <si>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</si>
  <si>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</si>
  <si>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</si>
  <si>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</si>
  <si>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</si>
  <si>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</si>
  <si>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</si>
  <si>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</si>
  <si>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</si>
  <si>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</si>
  <si>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</si>
  <si>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</si>
  <si>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</si>
  <si>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</si>
  <si>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</si>
  <si>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</si>
  <si>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</si>
  <si>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</si>
  <si>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</si>
  <si>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</si>
  <si>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</si>
  <si>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</si>
  <si>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</si>
  <si>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</si>
  <si>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</si>
  <si>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</si>
  <si>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</si>
  <si>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</si>
  <si>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</si>
  <si>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</si>
  <si>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</si>
  <si>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</si>
  <si>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</si>
  <si>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</si>
  <si>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</si>
  <si>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</si>
  <si>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</si>
  <si>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</si>
  <si>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</si>
  <si>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</si>
  <si>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</si>
  <si>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</si>
  <si>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</si>
  <si>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</si>
  <si>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</si>
  <si>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</si>
  <si>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</si>
  <si>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</si>
  <si>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</si>
  <si>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</si>
  <si>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</si>
  <si>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</si>
  <si>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</si>
  <si>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</si>
  <si>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</si>
  <si>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</si>
  <si>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</si>
  <si>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</si>
  <si>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</si>
  <si>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</si>
  <si>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</si>
  <si>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</si>
  <si>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</si>
  <si>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</si>
  <si>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</si>
  <si>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</si>
  <si>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</si>
  <si>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</si>
  <si>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</si>
  <si>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</si>
  <si>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</si>
  <si>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</si>
  <si>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</si>
  <si>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</si>
  <si>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</si>
  <si>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</si>
  <si>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</si>
  <si>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</si>
  <si>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</si>
  <si>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</si>
  <si>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</si>
  <si>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</si>
  <si>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</si>
  <si>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</si>
  <si>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</si>
  <si>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</si>
  <si>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</si>
  <si>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</si>
  <si>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</si>
  <si>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</si>
  <si>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</si>
  <si>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</si>
  <si>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</si>
  <si>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</si>
  <si>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</si>
  <si>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</si>
  <si>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</si>
  <si>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</si>
  <si>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</si>
  <si>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</si>
  <si>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</si>
  <si>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</si>
  <si>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</si>
  <si>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</si>
  <si>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</si>
  <si>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</si>
  <si>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</si>
  <si>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</si>
  <si>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</si>
  <si>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</si>
  <si>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</si>
  <si>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</si>
  <si>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</si>
  <si>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</si>
  <si>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</si>
  <si>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</si>
  <si>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</si>
  <si>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</si>
  <si>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</si>
  <si>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</si>
  <si>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</si>
  <si>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</si>
  <si>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</si>
  <si>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</si>
  <si>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</si>
  <si>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</si>
  <si>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</si>
  <si>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</si>
  <si>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</si>
  <si>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</si>
  <si>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</si>
  <si>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</si>
  <si>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</si>
  <si>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</si>
  <si>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</si>
  <si>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</si>
  <si>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</si>
  <si>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</si>
  <si>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</si>
  <si>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</si>
  <si>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</si>
  <si>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</si>
  <si>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</si>
  <si>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</si>
  <si>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</si>
  <si>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</si>
  <si>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</si>
  <si>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</si>
  <si>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</si>
  <si>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</si>
  <si>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</si>
  <si>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</si>
  <si>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</si>
  <si>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</si>
  <si>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</si>
  <si>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</si>
  <si>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</si>
  <si>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</si>
  <si>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</si>
  <si>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</si>
  <si>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</si>
  <si>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</si>
  <si>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</si>
  <si>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</si>
  <si>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</si>
  <si>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</si>
  <si>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</si>
  <si>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</si>
  <si>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</si>
  <si>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</si>
  <si>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</si>
  <si>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</si>
  <si>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</si>
  <si>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</si>
  <si>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</si>
  <si>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</si>
  <si>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</si>
  <si>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</si>
  <si>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</si>
  <si>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</si>
  <si>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</si>
  <si>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</si>
  <si>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</si>
  <si>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</si>
  <si>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</si>
  <si>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</si>
  <si>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</si>
  <si>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</si>
  <si>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</si>
  <si>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</si>
  <si>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</si>
  <si>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</si>
  <si>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</si>
  <si>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</si>
  <si>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</si>
  <si>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</si>
  <si>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</si>
  <si>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</si>
  <si>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</si>
  <si>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</si>
  <si>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</si>
  <si>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</si>
  <si>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</si>
  <si>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</si>
  <si>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</si>
  <si>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</si>
  <si>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</si>
  <si>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</si>
  <si>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</si>
  <si>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</si>
  <si>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</si>
  <si>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</si>
  <si>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</si>
  <si>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</si>
  <si>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</si>
  <si>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</si>
  <si>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</si>
  <si>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</si>
  <si>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</si>
  <si>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</si>
  <si>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</si>
  <si>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</si>
  <si>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</si>
  <si>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</si>
  <si>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</si>
  <si>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</si>
  <si>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</si>
  <si>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</si>
  <si>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</si>
  <si>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</si>
  <si>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</si>
  <si>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</si>
  <si>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</si>
  <si>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</si>
  <si>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</si>
  <si>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</si>
  <si>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</si>
  <si>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</si>
  <si>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</si>
  <si>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</si>
  <si>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</si>
  <si>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</si>
  <si>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</si>
  <si>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</si>
  <si>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</si>
  <si>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</si>
  <si>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</si>
  <si>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</si>
  <si>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</si>
  <si>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</si>
  <si>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</si>
  <si>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</si>
  <si>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</si>
  <si>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</si>
  <si>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</si>
  <si>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</si>
  <si>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</si>
  <si>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</si>
  <si>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</si>
  <si>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</si>
  <si>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</si>
  <si>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</si>
  <si>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</si>
  <si>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</si>
  <si>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</si>
  <si>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</si>
  <si>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</si>
  <si>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</si>
  <si>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</si>
  <si>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</si>
  <si>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</si>
  <si>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</si>
  <si>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</si>
  <si>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</si>
  <si>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</si>
  <si>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</si>
  <si>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</si>
  <si>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</si>
  <si>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</si>
  <si>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</si>
  <si>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</si>
  <si>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</si>
  <si>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</si>
  <si>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</si>
  <si>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</si>
  <si>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</si>
  <si>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</si>
  <si>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</si>
  <si>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</si>
  <si>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</si>
  <si>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</si>
  <si>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</si>
  <si>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</si>
  <si>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</si>
  <si>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</si>
  <si>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</si>
  <si>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</si>
  <si>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</si>
  <si>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</si>
  <si>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</si>
  <si>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</si>
  <si>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</si>
  <si>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</si>
  <si>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</si>
  <si>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</si>
  <si>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</si>
  <si>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</si>
  <si>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</si>
  <si>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</si>
  <si>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</si>
  <si>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</si>
  <si>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</si>
  <si>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</si>
  <si>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</si>
  <si>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</si>
  <si>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</si>
  <si>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</si>
  <si>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</si>
  <si>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</si>
  <si>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</si>
  <si>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</si>
  <si>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</si>
  <si>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</si>
  <si>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</si>
  <si>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</si>
  <si>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</si>
  <si>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</si>
  <si>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</si>
  <si>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</si>
  <si>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</si>
  <si>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</si>
  <si>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</si>
  <si>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</si>
  <si>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</si>
  <si>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</si>
  <si>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</si>
  <si>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</si>
  <si>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</si>
  <si>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</si>
  <si>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</si>
  <si>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</si>
  <si>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</si>
  <si>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</si>
  <si>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</si>
  <si>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</si>
  <si>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</si>
  <si>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</si>
  <si>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</si>
  <si>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</si>
  <si>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</si>
  <si>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</si>
  <si>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</si>
  <si>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</si>
  <si>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</si>
  <si>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</si>
  <si>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</si>
  <si>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</si>
  <si>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</si>
  <si>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</si>
  <si>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</si>
  <si>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</si>
  <si>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</si>
  <si>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</si>
  <si>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</si>
  <si>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</si>
  <si>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</si>
  <si>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</si>
  <si>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</si>
  <si>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</si>
  <si>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</si>
  <si>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</si>
  <si>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</si>
  <si>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</si>
  <si>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</si>
  <si>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</si>
  <si>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</si>
  <si>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</si>
  <si>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</si>
  <si>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</si>
  <si>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</si>
  <si>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</si>
  <si>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</si>
  <si>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</si>
  <si>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</si>
  <si>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</si>
  <si>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</si>
  <si>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</si>
  <si>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</si>
  <si>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</si>
  <si>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</si>
  <si>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</si>
  <si>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</si>
  <si>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</si>
  <si>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</si>
  <si>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</si>
  <si>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</si>
  <si>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</si>
  <si>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</si>
  <si>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</si>
  <si>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</si>
  <si>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</si>
  <si>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</si>
  <si>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</si>
  <si>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</si>
  <si>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</si>
  <si>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</si>
  <si>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</si>
  <si>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</si>
  <si>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</si>
  <si>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</si>
  <si>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</si>
  <si>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</si>
  <si>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</si>
  <si>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</si>
  <si>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</si>
  <si>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</si>
  <si>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</si>
  <si>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</si>
  <si>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</si>
  <si>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</si>
  <si>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</si>
  <si>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</si>
  <si>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</si>
  <si>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</si>
  <si>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</si>
  <si>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</si>
  <si>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</si>
  <si>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</si>
  <si>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</si>
  <si>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</si>
  <si>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</si>
  <si>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</si>
  <si>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</si>
  <si>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</si>
  <si>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</si>
  <si>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</si>
  <si>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</si>
  <si>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</si>
  <si>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</si>
  <si>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</si>
  <si>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</si>
  <si>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</si>
  <si>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</si>
  <si>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</si>
  <si>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</si>
  <si>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</si>
  <si>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</si>
  <si>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</si>
  <si>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</si>
  <si>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</si>
  <si>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</si>
  <si>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</si>
  <si>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</si>
  <si>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</si>
  <si>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</si>
  <si>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</si>
  <si>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</si>
  <si>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</si>
  <si>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</si>
  <si>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</si>
  <si>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</si>
  <si>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</si>
  <si>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</si>
  <si>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</si>
  <si>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</si>
  <si>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</si>
  <si>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</si>
  <si>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</si>
  <si>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</si>
  <si>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</si>
  <si>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</si>
  <si>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</si>
  <si>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</si>
  <si>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</si>
  <si>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</si>
  <si>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</si>
  <si>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</si>
  <si>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</si>
  <si>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</si>
  <si>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</si>
  <si>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</si>
  <si>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</si>
  <si>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</si>
  <si>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</si>
  <si>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</si>
  <si>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</si>
  <si>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</si>
  <si>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</si>
  <si>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</si>
  <si>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</si>
  <si>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</si>
  <si>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</si>
  <si>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</si>
  <si>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</si>
  <si>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</si>
  <si>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</si>
  <si>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</si>
  <si>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</si>
  <si>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</si>
  <si>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</si>
  <si>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</si>
  <si>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</si>
  <si>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</si>
  <si>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</si>
  <si>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</si>
  <si>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</si>
  <si>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</si>
  <si>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</si>
  <si>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</si>
  <si>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</si>
  <si>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</si>
  <si>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</si>
  <si>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</si>
  <si>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</si>
  <si>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</si>
  <si>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</si>
  <si>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</si>
  <si>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</si>
  <si>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</si>
  <si>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</si>
  <si>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</si>
  <si>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</si>
  <si>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</si>
  <si>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</si>
  <si>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</si>
  <si>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</si>
  <si>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</si>
  <si>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</si>
  <si>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</si>
  <si>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</si>
  <si>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</si>
  <si>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</si>
  <si>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</si>
  <si>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</si>
  <si>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</si>
  <si>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</si>
  <si>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</si>
  <si>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</si>
  <si>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</si>
  <si>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</si>
  <si>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</si>
  <si>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</si>
  <si>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</si>
  <si>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</si>
  <si>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</si>
  <si>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</si>
  <si>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</si>
  <si>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</si>
  <si>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</si>
  <si>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</si>
  <si>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</si>
  <si>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</si>
  <si>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</si>
  <si>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</si>
  <si>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</si>
  <si>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</si>
  <si>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</si>
  <si>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</si>
  <si>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</si>
  <si>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</si>
  <si>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</si>
  <si>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</si>
  <si>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</si>
  <si>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</si>
  <si>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</si>
  <si>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</si>
  <si>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</si>
  <si>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</si>
  <si>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</si>
  <si>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</si>
  <si>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</si>
  <si>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</si>
  <si>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</si>
  <si>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</si>
  <si>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</si>
  <si>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</si>
  <si>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</si>
  <si>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</si>
  <si>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</si>
  <si>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</si>
  <si>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</si>
  <si>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</si>
  <si>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</si>
  <si>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</si>
  <si>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</si>
  <si>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</si>
  <si>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</si>
  <si>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</si>
  <si>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</si>
  <si>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</si>
  <si>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</si>
  <si>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</si>
  <si>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</si>
  <si>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</si>
  <si>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</si>
  <si>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</si>
  <si>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</si>
  <si>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</si>
  <si>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</si>
  <si>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</si>
  <si>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</si>
  <si>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</si>
  <si>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</si>
  <si>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</si>
  <si>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</si>
  <si>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</si>
  <si>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</si>
  <si>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</si>
  <si>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</si>
  <si>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</si>
  <si>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</si>
  <si>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</si>
  <si>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</si>
  <si>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</si>
  <si>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</si>
  <si>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</si>
  <si>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</si>
  <si>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</si>
  <si>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</si>
  <si>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</si>
  <si>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</si>
  <si>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</si>
  <si>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</si>
  <si>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</si>
  <si>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</si>
  <si>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</si>
  <si>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</si>
  <si>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</si>
  <si>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</si>
  <si>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</si>
  <si>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</si>
  <si>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</si>
  <si>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</si>
  <si>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</si>
  <si>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</si>
  <si>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</si>
  <si>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</si>
  <si>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</si>
  <si>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</si>
  <si>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</si>
  <si>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</si>
  <si>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</si>
  <si>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</si>
  <si>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</si>
  <si>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</si>
  <si>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</si>
  <si>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</si>
  <si>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</si>
  <si>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</si>
  <si>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</si>
  <si>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</si>
  <si>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</si>
  <si>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</si>
  <si>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</si>
  <si>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</si>
  <si>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</si>
  <si>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</si>
  <si>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</si>
  <si>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</si>
  <si>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</si>
  <si>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</si>
  <si>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</si>
  <si>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</si>
  <si>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</si>
  <si>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</si>
  <si>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</si>
  <si>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</si>
  <si>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</si>
  <si>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</si>
  <si>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</si>
  <si>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</si>
  <si>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</si>
  <si>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</si>
  <si>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</si>
  <si>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</si>
  <si>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</si>
  <si>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</si>
  <si>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</si>
  <si>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</si>
  <si>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</si>
  <si>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</si>
  <si>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</si>
  <si>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</si>
  <si>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</si>
  <si>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</si>
  <si>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</si>
  <si>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</si>
  <si>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</si>
  <si>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</si>
  <si>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</si>
  <si>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</si>
  <si>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</si>
  <si>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</si>
  <si>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</si>
  <si>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</si>
  <si>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</si>
  <si>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</si>
  <si>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</si>
  <si>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</si>
  <si>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</si>
  <si>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</si>
  <si>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</si>
  <si>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</si>
  <si>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</si>
  <si>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</si>
  <si>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</si>
  <si>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</si>
  <si>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</si>
  <si>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</si>
  <si>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</si>
  <si>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</si>
  <si>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</si>
  <si>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</si>
  <si>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</si>
  <si>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</si>
  <si>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</si>
  <si>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</si>
  <si>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</si>
  <si>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</si>
  <si>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</si>
  <si>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</si>
  <si>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</si>
  <si>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</si>
  <si>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</si>
  <si>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</si>
  <si>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</si>
  <si>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</si>
  <si>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</si>
  <si>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</si>
  <si>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</si>
  <si>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</si>
  <si>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</si>
  <si>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</si>
  <si>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</si>
  <si>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</si>
  <si>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</si>
  <si>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</si>
  <si>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</si>
  <si>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</si>
  <si>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</si>
  <si>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</si>
  <si>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</si>
  <si>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</si>
  <si>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</si>
  <si>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</si>
  <si>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</si>
  <si>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</si>
  <si>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</si>
  <si>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</si>
  <si>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</si>
  <si>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</si>
  <si>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</si>
  <si>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</si>
  <si>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</si>
  <si>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</si>
  <si>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</si>
  <si>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</si>
  <si>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</si>
  <si>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</si>
  <si>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</si>
  <si>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</si>
  <si>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</si>
  <si>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</si>
  <si>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</si>
  <si>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</si>
  <si>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</si>
  <si>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</si>
  <si>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</si>
  <si>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</si>
  <si>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</si>
  <si>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</si>
  <si>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</si>
  <si>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</si>
  <si>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</si>
  <si>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</si>
  <si>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</si>
  <si>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</si>
  <si>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</si>
  <si>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</si>
  <si>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</si>
  <si>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</si>
  <si>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</si>
  <si>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</si>
  <si>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</si>
  <si>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</si>
  <si>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</si>
  <si>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</si>
  <si>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</si>
  <si>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</si>
  <si>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</si>
  <si>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</si>
  <si>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</si>
  <si>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</si>
  <si>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</si>
  <si>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</si>
  <si>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</si>
  <si>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</si>
  <si>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</si>
  <si>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</si>
  <si>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</si>
  <si>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</si>
  <si>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</si>
  <si>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</si>
  <si>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</si>
  <si>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</si>
  <si>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</si>
  <si>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</si>
  <si>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</si>
  <si>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</si>
  <si>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</si>
  <si>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</si>
  <si>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</si>
  <si>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</si>
  <si>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</si>
  <si>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</si>
  <si>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</si>
  <si>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</si>
  <si>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</si>
  <si>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</si>
  <si>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</si>
  <si>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</si>
  <si>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</si>
  <si>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</si>
  <si>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</si>
  <si>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</si>
  <si>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</si>
  <si>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</si>
  <si>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</si>
  <si>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</si>
  <si>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</si>
  <si>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</si>
  <si>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</si>
  <si>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</si>
  <si>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</si>
  <si>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</si>
  <si>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</si>
  <si>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</si>
  <si>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</si>
  <si>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</si>
  <si>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</si>
  <si>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</si>
  <si>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</si>
  <si>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</si>
  <si>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</si>
  <si>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</si>
  <si>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</si>
  <si>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</si>
  <si>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</si>
  <si>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</si>
  <si>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</si>
  <si>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</si>
  <si>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</si>
  <si>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</si>
  <si>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</si>
  <si>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</si>
  <si>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</si>
  <si>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</si>
  <si>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</si>
  <si>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</si>
  <si>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</si>
  <si>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</si>
  <si>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</si>
  <si>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</si>
  <si>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</si>
  <si>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</si>
  <si>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</si>
  <si>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</si>
  <si>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</si>
  <si>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</si>
  <si>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</si>
  <si>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</si>
  <si>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</si>
  <si>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</si>
  <si>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</si>
  <si>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</si>
  <si>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</si>
  <si>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</si>
  <si>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</si>
  <si>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</si>
  <si>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</si>
  <si>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</si>
  <si>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</si>
  <si>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</si>
  <si>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</si>
  <si>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</si>
  <si>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</si>
  <si>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</si>
  <si>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</si>
  <si>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</si>
  <si>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</si>
  <si>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</si>
  <si>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</si>
  <si>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</si>
  <si>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</si>
  <si>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</si>
  <si>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</si>
  <si>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</si>
  <si>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</si>
  <si>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</si>
  <si>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</si>
  <si>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</si>
  <si>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</si>
  <si>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</si>
  <si>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</si>
  <si>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</si>
  <si>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</si>
  <si>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</si>
  <si>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</si>
  <si>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</si>
  <si>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</si>
  <si>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</si>
  <si>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</si>
  <si>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</si>
  <si>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</si>
  <si>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</si>
  <si>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</si>
  <si>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</si>
  <si>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</si>
  <si>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</si>
  <si>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</si>
  <si>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</si>
  <si>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</si>
  <si>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</si>
  <si>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</si>
  <si>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</si>
  <si>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</si>
  <si>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</si>
  <si>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</si>
  <si>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</si>
  <si>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</si>
  <si>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</si>
  <si>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</si>
  <si>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</si>
  <si>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</si>
  <si>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</si>
  <si>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</si>
  <si>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</si>
  <si>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</si>
  <si>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</si>
  <si>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</si>
  <si>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</si>
  <si>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</si>
  <si>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</si>
  <si>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</si>
  <si>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</si>
  <si>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</si>
  <si>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</si>
  <si>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</si>
  <si>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</si>
  <si>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</si>
  <si>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</si>
  <si>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</si>
  <si>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</si>
  <si>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</si>
  <si>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</si>
  <si>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</si>
  <si>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</si>
  <si>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</si>
  <si>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</si>
  <si>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</si>
  <si>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</si>
  <si>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</si>
  <si>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</si>
  <si>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</si>
  <si>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</si>
  <si>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</si>
  <si>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</si>
  <si>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</si>
  <si>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</si>
  <si>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</si>
  <si>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</si>
  <si>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</si>
  <si>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</si>
  <si>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</si>
  <si>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</si>
  <si>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</si>
  <si>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</si>
  <si>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</si>
  <si>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</si>
  <si>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</si>
  <si>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</si>
  <si>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</si>
  <si>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</si>
  <si>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</si>
  <si>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</si>
  <si>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</si>
  <si>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</si>
  <si>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</si>
  <si>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</si>
  <si>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</si>
  <si>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</si>
  <si>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</si>
  <si>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</si>
  <si>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</si>
  <si>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</si>
  <si>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</si>
  <si>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</si>
  <si>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</si>
  <si>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</si>
  <si>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</si>
  <si>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</si>
  <si>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</si>
  <si>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</si>
  <si>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</si>
  <si>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</si>
  <si>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</si>
  <si>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</si>
  <si>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</si>
  <si>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</si>
  <si>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</si>
  <si>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</si>
  <si>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</si>
  <si>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</si>
  <si>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</si>
  <si>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</si>
  <si>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</si>
  <si>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</si>
  <si>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</si>
  <si>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</si>
  <si>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</si>
  <si>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</si>
  <si>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</si>
  <si>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</si>
  <si>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</si>
  <si>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</si>
  <si>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</si>
  <si>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</si>
  <si>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</si>
  <si>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</si>
  <si>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</si>
  <si>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</si>
  <si>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</si>
  <si>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</si>
  <si>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</si>
  <si>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</si>
  <si>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</si>
  <si>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</si>
  <si>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</si>
  <si>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</si>
  <si>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</si>
  <si>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</si>
  <si>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</si>
  <si>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</si>
  <si>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</si>
  <si>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</si>
  <si>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</si>
  <si>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</si>
  <si>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</si>
  <si>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</si>
  <si>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</si>
  <si>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</si>
  <si>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</si>
  <si>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</si>
  <si>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</si>
  <si>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</si>
  <si>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</si>
  <si>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</si>
  <si>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</si>
  <si>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</si>
  <si>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</si>
  <si>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</si>
  <si>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</si>
  <si>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</si>
  <si>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</si>
  <si>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</si>
  <si>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</si>
  <si>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</si>
  <si>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</si>
  <si>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</si>
  <si>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</si>
  <si>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</si>
  <si>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</si>
  <si>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</si>
  <si>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</si>
  <si>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</si>
  <si>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</si>
  <si>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</si>
  <si>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</si>
  <si>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</si>
  <si>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</si>
  <si>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</si>
  <si>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</si>
  <si>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</si>
  <si>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</si>
  <si>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</si>
  <si>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</si>
  <si>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</si>
  <si>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</si>
  <si>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</si>
  <si>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</si>
  <si>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</si>
  <si>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</si>
  <si>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</si>
  <si>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</si>
  <si>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</si>
  <si>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</si>
  <si>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</si>
  <si>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</si>
  <si>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</si>
  <si>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</si>
  <si>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</si>
  <si>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</si>
  <si>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</si>
  <si>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</si>
  <si>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</si>
  <si>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</si>
  <si>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</si>
  <si>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</si>
  <si>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</si>
  <si>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</si>
  <si>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</si>
  <si>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</si>
  <si>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</si>
  <si>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</si>
  <si>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</si>
  <si>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</si>
  <si>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</si>
  <si>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</si>
  <si>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</si>
  <si>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</si>
  <si>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</si>
  <si>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</si>
  <si>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</si>
  <si>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</si>
  <si>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</si>
  <si>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</si>
  <si>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</si>
  <si>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</si>
  <si>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</si>
  <si>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</si>
  <si>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</si>
  <si>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</si>
  <si>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</si>
  <si>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</si>
  <si>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</si>
  <si>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</si>
  <si>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</si>
  <si>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</si>
  <si>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</si>
  <si>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</si>
  <si>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</si>
  <si>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</si>
  <si>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</si>
  <si>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</si>
  <si>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</si>
  <si>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</si>
  <si>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</si>
  <si>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</si>
  <si>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</si>
  <si>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</si>
  <si>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</si>
  <si>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</si>
  <si>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</si>
  <si>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</si>
  <si>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</si>
  <si>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</si>
  <si>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</si>
  <si>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</si>
  <si>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</si>
  <si>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</si>
  <si>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</si>
  <si>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</si>
  <si>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</si>
  <si>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</si>
  <si>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</si>
  <si>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</si>
  <si>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</si>
  <si>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</si>
  <si>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</si>
  <si>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</si>
  <si>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</si>
  <si>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</si>
  <si>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</si>
  <si>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</si>
  <si>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</si>
  <si>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</si>
  <si>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</si>
  <si>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</si>
  <si>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</si>
  <si>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</si>
  <si>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</si>
  <si>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</si>
  <si>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</si>
  <si>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</si>
  <si>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</si>
  <si>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</si>
  <si>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</si>
  <si>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</si>
  <si>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</si>
  <si>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</si>
  <si>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</si>
  <si>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</si>
  <si>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</si>
  <si>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</si>
  <si>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</si>
  <si>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</si>
  <si>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</si>
  <si>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</si>
  <si>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</si>
  <si>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</si>
  <si>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</si>
  <si>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</si>
  <si>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</si>
  <si>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</si>
  <si>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</si>
  <si>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</si>
  <si>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</si>
  <si>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</si>
  <si>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</si>
  <si>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</si>
  <si>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</si>
  <si>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</si>
  <si>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</si>
  <si>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</si>
  <si>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</si>
  <si>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</si>
  <si>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</si>
  <si>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</si>
  <si>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</si>
  <si>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</si>
  <si>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</si>
  <si>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</si>
  <si>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</si>
  <si>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</si>
  <si>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</si>
  <si>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</si>
  <si>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</si>
  <si>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</si>
  <si>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</si>
  <si>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</si>
  <si>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</si>
  <si>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</si>
  <si>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</si>
  <si>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</si>
  <si>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</si>
  <si>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</si>
  <si>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</si>
  <si>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</si>
  <si>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</si>
  <si>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</si>
  <si>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</si>
  <si>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</si>
  <si>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</si>
  <si>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</si>
  <si>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</si>
  <si>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</si>
  <si>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</si>
  <si>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</si>
  <si>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</si>
  <si>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</si>
  <si>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</si>
  <si>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</si>
  <si>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</si>
  <si>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</si>
  <si>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</si>
  <si>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</si>
  <si>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</si>
  <si>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</si>
  <si>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</si>
  <si>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</si>
  <si>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</si>
  <si>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</si>
  <si>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</si>
  <si>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</si>
  <si>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</si>
  <si>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</si>
  <si>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</si>
  <si>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</si>
  <si>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</si>
  <si>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</si>
  <si>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</si>
  <si>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</si>
  <si>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</si>
  <si>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</si>
  <si>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</si>
  <si>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</si>
  <si>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</si>
  <si>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</si>
  <si>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</si>
  <si>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</si>
  <si>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</si>
  <si>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</si>
  <si>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</si>
  <si>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</si>
  <si>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</si>
  <si>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</si>
  <si>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</si>
  <si>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</si>
  <si>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</si>
  <si>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</si>
  <si>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</si>
  <si>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</si>
  <si>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</si>
  <si>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</si>
  <si>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</si>
  <si>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</si>
  <si>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</si>
  <si>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</si>
  <si>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</si>
  <si>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</si>
  <si>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</si>
  <si>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</si>
  <si>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</si>
  <si>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</si>
  <si>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</si>
  <si>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</si>
  <si>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</si>
  <si>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</si>
  <si>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</si>
  <si>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</si>
  <si>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</si>
  <si>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</si>
  <si>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</si>
  <si>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</si>
  <si>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</si>
  <si>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</si>
  <si>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</si>
  <si>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</si>
  <si>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</si>
  <si>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</si>
  <si>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</si>
  <si>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</si>
  <si>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</si>
  <si>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</si>
  <si>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</si>
  <si>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</si>
  <si>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</si>
  <si>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</si>
  <si>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</si>
  <si>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</si>
  <si>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</si>
  <si>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</si>
  <si>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</si>
  <si>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</si>
  <si>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</si>
  <si>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</si>
  <si>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</si>
  <si>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</si>
  <si>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</si>
  <si>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</si>
  <si>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</si>
  <si>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</si>
  <si>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</si>
  <si>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</si>
  <si>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</si>
  <si>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</si>
  <si>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</si>
  <si>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</si>
  <si>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</si>
  <si>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</si>
  <si>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</si>
  <si>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</si>
  <si>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</si>
  <si>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</si>
  <si>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</si>
  <si>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</si>
  <si>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</si>
  <si>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</si>
  <si>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</si>
  <si>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</si>
  <si>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</si>
  <si>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</si>
  <si>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</si>
  <si>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</si>
  <si>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</si>
  <si>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</si>
  <si>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</si>
  <si>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</si>
  <si>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</si>
  <si>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</si>
  <si>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</si>
  <si>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</si>
  <si>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</si>
  <si>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</si>
  <si>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</si>
  <si>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</si>
  <si>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</si>
  <si>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</si>
  <si>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</si>
  <si>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</si>
  <si>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</si>
  <si>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</si>
  <si>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</si>
  <si>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</si>
  <si>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</si>
  <si>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</si>
  <si>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</si>
  <si>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</si>
  <si>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</si>
  <si>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</si>
  <si>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</si>
  <si>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</si>
  <si>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</si>
  <si>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</si>
  <si>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</si>
  <si>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</si>
  <si>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</si>
  <si>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</si>
  <si>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</si>
  <si>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</si>
  <si>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</si>
  <si>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</si>
  <si>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</si>
  <si>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</si>
  <si>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</si>
  <si>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</si>
  <si>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</si>
  <si>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</si>
  <si>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</si>
  <si>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</si>
  <si>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</si>
  <si>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</si>
  <si>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</si>
  <si>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</si>
  <si>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</si>
  <si>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</si>
  <si>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</si>
  <si>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</si>
  <si>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</si>
  <si>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</si>
  <si>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</si>
  <si>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</si>
  <si>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</si>
  <si>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</si>
  <si>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</si>
  <si>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</si>
  <si>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</si>
  <si>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</si>
  <si>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</si>
  <si>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</si>
  <si>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</si>
  <si>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</si>
  <si>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</si>
  <si>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</si>
  <si>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</si>
  <si>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</si>
  <si>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</si>
  <si>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</si>
  <si>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</si>
  <si>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</si>
  <si>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</si>
  <si>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</si>
  <si>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</si>
  <si>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</si>
  <si>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</si>
  <si>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</si>
  <si>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</si>
  <si>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</si>
  <si>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</si>
  <si>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</si>
  <si>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</si>
  <si>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</si>
  <si>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</si>
  <si>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</si>
  <si>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</si>
  <si>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</si>
  <si>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</si>
  <si>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</si>
  <si>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</si>
  <si>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</si>
  <si>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</si>
  <si>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</si>
  <si>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</si>
  <si>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</si>
  <si>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</si>
  <si>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</si>
  <si>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</si>
  <si>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</si>
  <si>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</si>
  <si>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</si>
  <si>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</si>
  <si>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</si>
  <si>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</si>
  <si>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</si>
  <si>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</si>
  <si>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</si>
  <si>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</si>
  <si>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</si>
  <si>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</si>
  <si>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</si>
  <si>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</si>
  <si>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</si>
  <si>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</si>
  <si>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</si>
  <si>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</si>
  <si>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</si>
  <si>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</si>
  <si>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</si>
  <si>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</si>
  <si>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</si>
  <si>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</si>
  <si>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</si>
  <si>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</si>
  <si>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</si>
  <si>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</si>
  <si>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</si>
  <si>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</si>
  <si>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</si>
  <si>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</si>
  <si>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</si>
  <si>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</si>
  <si>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</si>
  <si>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</si>
  <si>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</si>
  <si>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</si>
  <si>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</si>
  <si>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</si>
  <si>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</si>
  <si>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</si>
  <si>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</si>
  <si>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</si>
  <si>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</si>
  <si>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</si>
  <si>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</si>
  <si>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</si>
  <si>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</si>
  <si>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</si>
  <si>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</si>
  <si>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</si>
  <si>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</si>
  <si>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</si>
  <si>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</si>
  <si>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</si>
  <si>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</si>
  <si>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</si>
  <si>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</si>
  <si>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</si>
  <si>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</si>
  <si>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</si>
  <si>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</si>
  <si>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</si>
  <si>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</si>
  <si>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</si>
  <si>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</si>
  <si>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</si>
  <si>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</si>
  <si>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</si>
  <si>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</si>
  <si>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</si>
  <si>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</si>
  <si>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</si>
  <si>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</si>
  <si>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</si>
  <si>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</si>
  <si>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</si>
  <si>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</si>
  <si>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</si>
  <si>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</si>
  <si>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</si>
  <si>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</si>
  <si>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</si>
  <si>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</si>
  <si>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</si>
  <si>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</si>
  <si>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</si>
  <si>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</si>
  <si>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</si>
  <si>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</si>
  <si>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</si>
  <si>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</si>
  <si>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</si>
  <si>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</si>
  <si>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</si>
  <si>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</si>
  <si>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</si>
  <si>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</si>
  <si>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</si>
  <si>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</si>
  <si>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</si>
  <si>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</si>
  <si>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</si>
  <si>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</si>
  <si>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</si>
  <si>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</si>
  <si>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</si>
  <si>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</si>
  <si>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</si>
  <si>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</si>
  <si>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</si>
  <si>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</si>
  <si>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</si>
  <si>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</si>
  <si>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</si>
  <si>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</si>
  <si>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</si>
  <si>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</si>
  <si>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</si>
  <si>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</si>
  <si>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</si>
  <si>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</si>
  <si>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</si>
  <si>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</si>
  <si>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</si>
  <si>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</si>
  <si>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</si>
  <si>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</si>
  <si>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</si>
  <si>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</si>
  <si>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</si>
  <si>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</si>
  <si>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</si>
  <si>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</si>
  <si>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</si>
  <si>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</si>
  <si>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</si>
  <si>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</si>
  <si>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</si>
  <si>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</si>
  <si>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</si>
  <si>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</si>
  <si>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</si>
  <si>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</si>
  <si>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</si>
  <si>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</si>
  <si>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</si>
  <si>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</si>
  <si>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</si>
  <si>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</si>
  <si>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</si>
  <si>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</si>
  <si>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</si>
  <si>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</si>
  <si>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</si>
  <si>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</si>
  <si>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</si>
  <si>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</si>
  <si>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</si>
  <si>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</si>
  <si>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</si>
  <si>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</si>
  <si>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</si>
  <si>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</si>
  <si>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</si>
  <si>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</si>
  <si>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</si>
  <si>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</si>
  <si>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</si>
  <si>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</si>
  <si>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</si>
  <si>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</si>
  <si>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</si>
  <si>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</si>
  <si>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</si>
  <si>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</si>
  <si>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</si>
  <si>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</si>
  <si>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</si>
  <si>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</si>
  <si>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</si>
  <si>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</si>
  <si>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</si>
  <si>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</si>
  <si>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</si>
  <si>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</si>
  <si>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</si>
  <si>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</si>
  <si>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</si>
  <si>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</si>
  <si>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</si>
  <si>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</si>
  <si>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</si>
  <si>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</si>
  <si>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</si>
  <si>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</si>
  <si>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</si>
  <si>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</si>
  <si>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</si>
  <si>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</si>
  <si>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</si>
  <si>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</si>
  <si>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</si>
  <si>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</si>
  <si>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</si>
  <si>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</si>
  <si>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</si>
  <si>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</si>
  <si>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</si>
  <si>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</si>
  <si>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</si>
  <si>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</si>
  <si>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</si>
  <si>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</si>
  <si>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</si>
  <si>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</si>
  <si>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</si>
  <si>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</si>
  <si>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</si>
  <si>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</si>
  <si>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</si>
  <si>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</si>
  <si>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</si>
  <si>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</si>
  <si>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</si>
  <si>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</si>
  <si>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</si>
  <si>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</si>
  <si>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</si>
  <si>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</si>
  <si>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</si>
  <si>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</si>
  <si>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</si>
  <si>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</si>
  <si>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</si>
  <si>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</si>
  <si>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</si>
  <si>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</si>
  <si>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</si>
  <si>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</si>
  <si>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</si>
  <si>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</si>
  <si>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</si>
  <si>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</si>
  <si>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</si>
  <si>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</si>
  <si>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</si>
  <si>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</si>
  <si>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</si>
  <si>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</si>
  <si>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</si>
  <si>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</si>
  <si>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</si>
  <si>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</si>
  <si>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</si>
  <si>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</si>
  <si>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</si>
  <si>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</si>
  <si>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</si>
  <si>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</si>
  <si>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</si>
  <si>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</si>
  <si>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</si>
  <si>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</si>
  <si>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</si>
  <si>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</si>
  <si>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</si>
  <si>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</si>
  <si>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</si>
  <si>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</si>
  <si>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</si>
  <si>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</si>
  <si>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</si>
  <si>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</si>
  <si>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</si>
  <si>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</si>
  <si>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</si>
  <si>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</si>
  <si>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</si>
  <si>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</si>
  <si>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</si>
  <si>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</si>
  <si>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</si>
  <si>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</si>
  <si>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</si>
  <si>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</si>
  <si>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</si>
  <si>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</si>
  <si>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</si>
  <si>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</si>
  <si>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</si>
  <si>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</si>
  <si>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</si>
  <si>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</si>
  <si>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</si>
  <si>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</si>
  <si>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</si>
  <si>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</si>
  <si>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</si>
  <si>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</si>
  <si>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</si>
  <si>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</si>
  <si>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</si>
  <si>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</si>
  <si>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</si>
  <si>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</si>
  <si>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</si>
  <si>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</si>
  <si>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</si>
  <si>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</si>
  <si>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</si>
  <si>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</si>
  <si>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</si>
  <si>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</si>
  <si>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</si>
  <si>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</si>
  <si>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</si>
  <si>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</si>
  <si>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</si>
  <si>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</si>
  <si>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</si>
  <si>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</si>
  <si>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</si>
  <si>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</si>
  <si>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</si>
  <si>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</si>
  <si>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</si>
  <si>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</si>
  <si>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</si>
  <si>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</si>
  <si>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</si>
  <si>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</si>
  <si>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</si>
  <si>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</si>
  <si>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</si>
  <si>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</si>
  <si>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</si>
  <si>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</si>
  <si>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</si>
  <si>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</si>
  <si>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</si>
  <si>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</si>
  <si>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</si>
  <si>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</si>
  <si>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</si>
  <si>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</si>
  <si>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</si>
  <si>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</si>
  <si>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</si>
  <si>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</si>
  <si>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</si>
  <si>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</si>
  <si>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</si>
  <si>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</si>
  <si>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</si>
  <si>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</si>
  <si>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</si>
  <si>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</si>
  <si>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</si>
  <si>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</si>
  <si>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</si>
  <si>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</si>
  <si>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</si>
  <si>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</si>
  <si>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</si>
  <si>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</si>
  <si>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</si>
  <si>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</si>
  <si>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</si>
  <si>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</si>
  <si>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</si>
  <si>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</si>
  <si>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</si>
  <si>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</si>
  <si>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</si>
  <si>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</si>
  <si>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</si>
  <si>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</si>
  <si>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</si>
  <si>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</si>
  <si>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</si>
  <si>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</si>
  <si>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</si>
  <si>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</si>
  <si>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</si>
  <si>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</si>
  <si>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</si>
  <si>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</si>
  <si>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</si>
  <si>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</si>
  <si>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</si>
  <si>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</si>
  <si>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</si>
  <si>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</si>
  <si>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</si>
  <si>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</si>
  <si>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</si>
  <si>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</si>
  <si>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</si>
  <si>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</si>
  <si>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</si>
  <si>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</si>
  <si>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</si>
  <si>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</si>
  <si>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</si>
  <si>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</si>
  <si>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</si>
  <si>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</si>
  <si>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</si>
  <si>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</si>
  <si>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</si>
  <si>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</si>
  <si>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</si>
  <si>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</si>
  <si>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</si>
  <si>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</si>
  <si>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</si>
  <si>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</si>
  <si>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</si>
  <si>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</si>
  <si>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</si>
  <si>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</si>
  <si>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</si>
  <si>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</si>
  <si>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</si>
  <si>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</si>
  <si>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</si>
  <si>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</si>
  <si>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</si>
  <si>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</si>
  <si>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</si>
  <si>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</si>
  <si>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</si>
  <si>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</si>
  <si>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</si>
  <si>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</si>
  <si>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</si>
  <si>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</si>
  <si>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</si>
  <si>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</si>
  <si>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</si>
  <si>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</si>
  <si>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</si>
  <si>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</si>
  <si>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</si>
  <si>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</si>
  <si>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</si>
  <si>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</si>
  <si>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</si>
  <si>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</si>
  <si>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</si>
  <si>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</si>
  <si>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</si>
  <si>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</si>
  <si>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</si>
  <si>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</si>
  <si>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</si>
  <si>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</si>
  <si>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</si>
  <si>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</si>
  <si>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</si>
  <si>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</si>
  <si>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</si>
  <si>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</si>
  <si>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</si>
  <si>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</si>
  <si>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</si>
  <si>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</si>
  <si>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</si>
  <si>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</si>
  <si>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</si>
  <si>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</si>
  <si>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</si>
  <si>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</si>
  <si>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</si>
  <si>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</si>
  <si>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</si>
  <si>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</si>
  <si>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</si>
  <si>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</si>
  <si>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</si>
  <si>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</si>
  <si>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</si>
  <si>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</si>
  <si>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</si>
  <si>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</si>
  <si>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</si>
  <si>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</si>
  <si>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</si>
  <si>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</si>
  <si>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</si>
  <si>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</si>
  <si>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</si>
  <si>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</si>
  <si>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</si>
  <si>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</si>
  <si>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</si>
  <si>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</si>
  <si>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</si>
  <si>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</si>
  <si>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</si>
  <si>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</si>
  <si>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</si>
  <si>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</si>
  <si>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</si>
  <si>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</si>
  <si>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</si>
  <si>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</si>
  <si>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</si>
  <si>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</si>
  <si>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</si>
  <si>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</si>
  <si>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</si>
  <si>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</si>
  <si>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</si>
  <si>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</si>
  <si>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</si>
  <si>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</si>
  <si>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</si>
  <si>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</si>
  <si>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</si>
  <si>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</si>
  <si>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</si>
  <si>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</si>
  <si>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</si>
  <si>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</si>
  <si>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</si>
  <si>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</si>
  <si>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</si>
  <si>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</si>
  <si>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</si>
  <si>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</si>
  <si>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</si>
  <si>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</si>
  <si>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</si>
  <si>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</si>
  <si>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</si>
  <si>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</si>
  <si>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</si>
  <si>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</si>
  <si>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</si>
  <si>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</si>
  <si>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</si>
  <si>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</si>
  <si>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</si>
  <si>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</si>
  <si>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</si>
  <si>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</si>
  <si>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</si>
  <si>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</si>
  <si>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</si>
  <si>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</si>
  <si>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</si>
  <si>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</si>
  <si>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</si>
  <si>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</si>
  <si>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</si>
  <si>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</si>
  <si>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</si>
  <si>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</si>
  <si>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</si>
  <si>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</si>
  <si>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</si>
  <si>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</si>
  <si>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</si>
  <si>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</si>
  <si>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</si>
  <si>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</si>
  <si>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</si>
  <si>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</si>
  <si>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</si>
  <si>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</si>
  <si>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</si>
  <si>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</si>
  <si>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</si>
  <si>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</si>
  <si>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</si>
  <si>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</si>
  <si>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</si>
  <si>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</si>
  <si>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</si>
  <si>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</si>
  <si>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</si>
  <si>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</si>
  <si>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</si>
  <si>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</si>
  <si>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</si>
  <si>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</si>
  <si>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</si>
  <si>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</si>
  <si>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</si>
  <si>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</si>
  <si>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</si>
  <si>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</si>
  <si>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</si>
  <si>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</si>
  <si>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</si>
  <si>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</si>
  <si>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</si>
  <si>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</si>
  <si>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</si>
  <si>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</si>
  <si>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</si>
  <si>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</si>
  <si>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</si>
  <si>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</si>
  <si>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</si>
  <si>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</si>
  <si>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</si>
  <si>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</si>
  <si>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</si>
  <si>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</si>
  <si>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</si>
  <si>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</si>
  <si>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</si>
  <si>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</si>
  <si>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</si>
  <si>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</si>
  <si>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</si>
  <si>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</si>
  <si>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</si>
  <si>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</si>
  <si>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</si>
  <si>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</si>
  <si>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</si>
  <si>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</si>
  <si>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</si>
  <si>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</si>
  <si>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</si>
  <si>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</si>
  <si>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</si>
  <si>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</si>
  <si>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</si>
  <si>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</si>
  <si>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</si>
  <si>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</si>
  <si>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</si>
  <si>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</si>
  <si>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</si>
  <si>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</si>
  <si>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</si>
  <si>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</si>
  <si>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</si>
  <si>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</si>
  <si>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</si>
  <si>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</si>
  <si>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</si>
  <si>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</si>
  <si>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</si>
  <si>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</si>
  <si>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</si>
  <si>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</si>
  <si>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</si>
  <si>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</si>
  <si>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</si>
  <si>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</si>
  <si>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</si>
  <si>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</si>
  <si>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</si>
  <si>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</si>
  <si>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</si>
  <si>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</si>
  <si>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</si>
  <si>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</si>
  <si>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</si>
  <si>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</si>
  <si>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</si>
  <si>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</si>
  <si>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</si>
  <si>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</si>
  <si>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</si>
  <si>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</si>
  <si>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</si>
  <si>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</si>
  <si>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</si>
  <si>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</si>
  <si>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</si>
  <si>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</si>
  <si>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</si>
  <si>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</si>
  <si>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</si>
  <si>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</si>
  <si>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</si>
  <si>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</si>
  <si>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</si>
  <si>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</si>
  <si>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</si>
  <si>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</si>
  <si>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</si>
  <si>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</si>
  <si>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</si>
  <si>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</si>
  <si>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</si>
  <si>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</si>
  <si>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</si>
  <si>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</si>
  <si>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</si>
  <si>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</si>
  <si>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</si>
  <si>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</si>
  <si>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</si>
  <si>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</si>
  <si>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</si>
  <si>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</si>
  <si>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</si>
  <si>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</si>
  <si>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</si>
  <si>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</si>
  <si>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</si>
  <si>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</si>
  <si>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</si>
  <si>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</si>
  <si>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</si>
  <si>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</si>
  <si>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</si>
  <si>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</si>
  <si>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</si>
  <si>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</si>
  <si>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</si>
  <si>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</si>
  <si>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</si>
  <si>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</si>
  <si>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</si>
  <si>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</si>
  <si>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</si>
  <si>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</si>
  <si>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</si>
  <si>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</si>
  <si>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</si>
  <si>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</si>
  <si>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</si>
  <si>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</si>
  <si>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</si>
  <si>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</si>
  <si>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</si>
  <si>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</si>
  <si>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</si>
  <si>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</si>
  <si>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</si>
  <si>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</si>
  <si>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</si>
  <si>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</si>
  <si>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</si>
  <si>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</si>
  <si>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</si>
  <si>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</si>
  <si>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</si>
  <si>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</si>
  <si>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</si>
  <si>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</si>
  <si>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</si>
  <si>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</si>
  <si>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</si>
  <si>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</si>
  <si>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</si>
  <si>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</si>
  <si>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</si>
  <si>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</si>
  <si>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</si>
  <si>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</si>
  <si>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</si>
  <si>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</si>
  <si>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</si>
  <si>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</si>
  <si>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</si>
  <si>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</si>
  <si>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</si>
  <si>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</si>
  <si>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</si>
  <si>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</si>
  <si>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</si>
  <si>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</si>
  <si>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</si>
  <si>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</si>
  <si>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</si>
  <si>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</si>
  <si>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</si>
  <si>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</si>
  <si>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</si>
  <si>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</si>
  <si>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</si>
  <si>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</si>
  <si>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</si>
  <si>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</si>
  <si>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</si>
  <si>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</si>
  <si>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</si>
  <si>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</si>
  <si>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</si>
  <si>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</si>
  <si>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</si>
  <si>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</si>
  <si>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</si>
  <si>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</si>
  <si>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</si>
  <si>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</si>
  <si>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</si>
  <si>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</si>
  <si>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</si>
  <si>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</si>
  <si>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</si>
  <si>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</si>
  <si>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</si>
  <si>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</si>
  <si>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</si>
  <si>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</si>
  <si>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</si>
  <si>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</si>
  <si>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</si>
  <si>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</si>
  <si>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</si>
  <si>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</si>
  <si>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</si>
  <si>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</si>
  <si>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</si>
  <si>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</si>
  <si>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</si>
  <si>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</si>
  <si>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</si>
  <si>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</si>
  <si>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</si>
  <si>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</si>
  <si>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</si>
  <si>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</si>
  <si>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</si>
  <si>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</si>
  <si>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</si>
  <si>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</si>
  <si>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</si>
  <si>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</si>
  <si>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</si>
  <si>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</si>
  <si>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</si>
  <si>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</si>
  <si>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</si>
  <si>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</si>
  <si>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</si>
  <si>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</si>
  <si>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</si>
  <si>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</si>
  <si>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</si>
  <si>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</si>
  <si>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</si>
  <si>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</si>
  <si>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</si>
  <si>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</si>
  <si>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</si>
  <si>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</si>
  <si>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</si>
  <si>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</si>
  <si>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</si>
  <si>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</si>
  <si>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</si>
  <si>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</si>
  <si>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</si>
  <si>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</si>
  <si>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</si>
  <si>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</si>
  <si>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</si>
  <si>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</si>
  <si>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</si>
  <si>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</si>
  <si>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</si>
  <si>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</si>
  <si>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</si>
  <si>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</si>
  <si>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</si>
  <si>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</si>
  <si>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</si>
  <si>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</si>
  <si>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</si>
  <si>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</si>
  <si>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</si>
  <si>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</si>
  <si>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</si>
  <si>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</si>
  <si>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</si>
  <si>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</si>
  <si>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</si>
  <si>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</si>
  <si>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</si>
  <si>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</si>
  <si>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</si>
  <si>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</si>
  <si>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</si>
  <si>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</si>
  <si>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</si>
  <si>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</si>
  <si>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</si>
  <si>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</si>
  <si>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</si>
  <si>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</si>
  <si>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</si>
  <si>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</si>
  <si>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</si>
  <si>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</si>
  <si>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</si>
  <si>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</si>
  <si>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</si>
  <si>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</si>
  <si>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</si>
  <si>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</si>
  <si>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</si>
  <si>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</si>
  <si>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</si>
  <si>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</si>
  <si>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</si>
  <si>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</si>
  <si>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</si>
  <si>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</si>
  <si>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</si>
  <si>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</si>
  <si>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</si>
  <si>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</si>
  <si>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</si>
  <si>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</si>
  <si>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</si>
  <si>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</si>
  <si>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</si>
  <si>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</si>
  <si>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</si>
  <si>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</si>
  <si>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</si>
  <si>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</si>
  <si>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</si>
  <si>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</si>
  <si>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</si>
  <si>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</si>
  <si>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</si>
  <si>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</si>
  <si>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</si>
  <si>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</si>
  <si>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</si>
  <si>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</si>
  <si>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</si>
  <si>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</si>
  <si>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</si>
  <si>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</si>
  <si>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</si>
  <si>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</si>
  <si>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</si>
  <si>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</si>
  <si>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</si>
  <si>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</si>
  <si>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</si>
  <si>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</si>
  <si>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</si>
  <si>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</si>
  <si>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</si>
  <si>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</si>
  <si>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</si>
  <si>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</si>
  <si>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</si>
  <si>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</si>
  <si>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</si>
  <si>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</si>
  <si>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</si>
  <si>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</si>
  <si>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</si>
  <si>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</si>
  <si>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</si>
  <si>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</si>
  <si>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</si>
  <si>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</si>
  <si>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</si>
  <si>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</si>
  <si>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</si>
  <si>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</si>
  <si>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</si>
  <si>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</si>
  <si>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</si>
  <si>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</si>
  <si>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</si>
  <si>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</si>
  <si>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</si>
  <si>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</si>
  <si>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</si>
  <si>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</si>
  <si>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</si>
  <si>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</si>
  <si>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</si>
  <si>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</si>
  <si>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</si>
  <si>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</si>
  <si>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</si>
  <si>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</si>
  <si>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</si>
  <si>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</si>
  <si>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</si>
  <si>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</si>
  <si>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</si>
  <si>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</si>
  <si>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</si>
  <si>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</si>
  <si>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</si>
  <si>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</si>
  <si>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</si>
  <si>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</si>
  <si>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</si>
  <si>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</si>
  <si>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</si>
  <si>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</si>
  <si>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</si>
  <si>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</si>
  <si>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</si>
  <si>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</si>
  <si>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</si>
  <si>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</si>
  <si>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</si>
  <si>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</si>
  <si>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</si>
  <si>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</si>
  <si>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</si>
  <si>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</si>
  <si>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</si>
  <si>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</si>
  <si>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</si>
  <si>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</si>
  <si>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</si>
  <si>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</si>
  <si>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</si>
  <si>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</si>
  <si>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</si>
  <si>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</si>
  <si>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</si>
  <si>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</si>
  <si>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</si>
  <si>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</si>
  <si>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</si>
  <si>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</si>
  <si>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</si>
  <si>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</si>
  <si>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</si>
  <si>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</si>
  <si>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</si>
  <si>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</si>
  <si>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</si>
  <si>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</si>
  <si>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</si>
  <si>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</si>
  <si>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</si>
  <si>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</si>
  <si>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</si>
  <si>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</si>
  <si>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</si>
  <si>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</si>
  <si>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</si>
  <si>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</si>
  <si>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</si>
  <si>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</si>
  <si>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</si>
  <si>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</si>
  <si>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</si>
  <si>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</si>
  <si>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</si>
  <si>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</si>
  <si>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</si>
  <si>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</si>
  <si>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</si>
  <si>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</si>
  <si>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</si>
  <si>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</si>
  <si>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</si>
  <si>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</si>
  <si>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</si>
  <si>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</si>
  <si>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</si>
  <si>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</si>
  <si>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</si>
  <si>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</si>
  <si>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</si>
  <si>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</si>
  <si>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</si>
  <si>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</si>
  <si>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</si>
  <si>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</si>
  <si>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</si>
  <si>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</si>
  <si>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</si>
  <si>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</si>
  <si>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</si>
  <si>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</si>
  <si>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</si>
  <si>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</si>
  <si>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</si>
  <si>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</si>
  <si>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</si>
  <si>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</si>
  <si>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</si>
  <si>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</si>
  <si>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</si>
  <si>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</si>
  <si>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</si>
  <si>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</si>
  <si>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</si>
  <si>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</si>
  <si>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</si>
  <si>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</si>
  <si>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</si>
  <si>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</si>
  <si>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</si>
  <si>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</si>
  <si>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</si>
  <si>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</si>
  <si>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</si>
  <si>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</si>
  <si>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</si>
  <si>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</si>
  <si>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</si>
  <si>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</si>
  <si>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</si>
  <si>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</si>
  <si>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</si>
  <si>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</si>
  <si>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</si>
  <si>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</si>
  <si>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</si>
  <si>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</si>
  <si>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</si>
  <si>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</si>
  <si>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</si>
  <si>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</si>
  <si>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</si>
  <si>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</si>
  <si>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</si>
  <si>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</si>
  <si>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</si>
  <si>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</si>
  <si>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</si>
  <si>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</si>
  <si>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</si>
  <si>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</si>
  <si>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</si>
  <si>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</si>
  <si>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</si>
  <si>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</si>
  <si>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</si>
  <si>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</si>
  <si>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</si>
  <si>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</si>
  <si>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</si>
  <si>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</si>
  <si>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</si>
  <si>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</si>
  <si>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</si>
  <si>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</si>
  <si>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</si>
  <si>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</si>
  <si>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</si>
  <si>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</si>
  <si>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</si>
  <si>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</si>
  <si>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</si>
  <si>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</si>
  <si>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</si>
  <si>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</si>
  <si>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</si>
  <si>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</si>
  <si>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</si>
  <si>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</si>
  <si>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</si>
  <si>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</si>
  <si>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</si>
  <si>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</si>
  <si>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</si>
  <si>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</si>
  <si>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</si>
  <si>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</si>
  <si>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</si>
  <si>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</si>
  <si>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</si>
  <si>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</si>
  <si>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</si>
  <si>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</si>
  <si>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</si>
  <si>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</si>
  <si>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</si>
  <si>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</si>
  <si>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</si>
  <si>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</si>
  <si>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</si>
  <si>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</si>
  <si>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</si>
  <si>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</si>
  <si>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</si>
  <si>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</si>
  <si>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</si>
  <si>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</si>
  <si>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</si>
  <si>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</si>
  <si>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</si>
  <si>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</si>
  <si>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</si>
  <si>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</si>
  <si>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</si>
  <si>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</si>
  <si>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</si>
  <si>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</si>
  <si>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</si>
  <si>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</si>
  <si>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</si>
  <si>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</si>
  <si>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</si>
  <si>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</si>
  <si>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</si>
  <si>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</si>
  <si>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</si>
  <si>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</si>
  <si>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</si>
  <si>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</si>
  <si>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</si>
  <si>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</si>
  <si>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</si>
  <si>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</si>
  <si>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</si>
  <si>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</si>
  <si>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</si>
  <si>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</si>
  <si>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</si>
  <si>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</si>
  <si>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</si>
  <si>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</si>
  <si>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</si>
  <si>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</si>
  <si>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</si>
  <si>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</si>
  <si>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</si>
  <si>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</si>
  <si>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</si>
  <si>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</si>
  <si>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</si>
  <si>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</si>
  <si>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</si>
  <si>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</si>
  <si>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</si>
  <si>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</si>
  <si>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</si>
  <si>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</si>
  <si>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</si>
  <si>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</si>
  <si>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</si>
  <si>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</si>
  <si>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</si>
  <si>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</si>
  <si>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</si>
  <si>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</si>
  <si>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</si>
  <si>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</si>
  <si>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</si>
  <si>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</si>
  <si>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</si>
  <si>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</si>
  <si>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</si>
  <si>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</si>
  <si>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</si>
  <si>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</si>
  <si>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</si>
  <si>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</si>
  <si>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</si>
  <si>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</si>
  <si>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</si>
  <si>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</si>
  <si>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</si>
  <si>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</si>
  <si>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</si>
  <si>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</si>
  <si>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</si>
  <si>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</si>
  <si>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</si>
  <si>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</si>
  <si>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</si>
  <si>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</si>
  <si>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</si>
  <si>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</si>
  <si>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</si>
  <si>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</si>
  <si>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</si>
  <si>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</si>
  <si>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</si>
  <si>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</si>
  <si>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</si>
  <si>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</si>
  <si>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</si>
  <si>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</si>
  <si>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</si>
  <si>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</si>
  <si>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</si>
  <si>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</si>
  <si>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</si>
  <si>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</si>
  <si>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</si>
  <si>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</si>
  <si>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</si>
  <si>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</si>
  <si>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</si>
  <si>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</si>
  <si>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</si>
  <si>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</si>
  <si>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</si>
  <si>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</si>
  <si>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</si>
  <si>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</si>
  <si>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</si>
  <si>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</si>
  <si>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</si>
  <si>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</si>
  <si>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</si>
  <si>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</si>
  <si>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</si>
  <si>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</si>
  <si>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</si>
  <si>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</si>
  <si>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</si>
  <si>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</si>
  <si>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</si>
  <si>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</si>
  <si>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</si>
  <si>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</si>
  <si>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</si>
  <si>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</si>
  <si>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</si>
  <si>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</si>
  <si>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</si>
  <si>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</si>
  <si>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</si>
  <si>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</si>
  <si>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</si>
  <si>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</si>
  <si>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</si>
  <si>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</si>
  <si>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</si>
  <si>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</si>
  <si>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</si>
  <si>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</si>
  <si>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</si>
  <si>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</si>
  <si>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</si>
  <si>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</si>
  <si>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</si>
  <si>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</si>
  <si>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</si>
  <si>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</si>
  <si>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</si>
  <si>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</si>
  <si>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</si>
  <si>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</si>
  <si>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</si>
  <si>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</si>
  <si>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</si>
  <si>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</si>
  <si>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</si>
  <si>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</si>
  <si>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</si>
  <si>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</si>
  <si>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</si>
  <si>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</si>
  <si>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</si>
  <si>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</si>
  <si>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</si>
  <si>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</si>
  <si>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</si>
  <si>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</si>
  <si>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</si>
  <si>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</si>
  <si>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</si>
  <si>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</si>
  <si>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</si>
  <si>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</si>
  <si>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</si>
  <si>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</si>
  <si>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</si>
  <si>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</si>
  <si>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</si>
  <si>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</si>
  <si>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</si>
  <si>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</si>
  <si>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</si>
  <si>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</si>
  <si>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</si>
  <si>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</si>
  <si>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</si>
  <si>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</si>
  <si>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</si>
  <si>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</si>
  <si>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</si>
  <si>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</si>
  <si>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</si>
  <si>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</si>
  <si>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</si>
  <si>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</si>
  <si>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</si>
  <si>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</si>
  <si>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</si>
  <si>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</si>
  <si>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</si>
  <si>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</si>
  <si>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</si>
  <si>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</si>
  <si>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</si>
  <si>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</si>
  <si>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</si>
  <si>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</si>
  <si>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</si>
  <si>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</si>
  <si>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</si>
  <si>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</si>
  <si>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</si>
  <si>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</si>
  <si>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</si>
  <si>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</si>
  <si>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</si>
  <si>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</si>
  <si>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</si>
  <si>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</si>
  <si>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</si>
  <si>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</si>
  <si>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</si>
  <si>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</si>
  <si>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</si>
  <si>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</si>
  <si>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</si>
  <si>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</si>
  <si>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</si>
  <si>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</si>
  <si>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</si>
  <si>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</si>
  <si>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</si>
  <si>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</si>
  <si>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</si>
  <si>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</si>
  <si>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</si>
  <si>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</si>
  <si>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</si>
  <si>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</si>
  <si>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</si>
  <si>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</si>
  <si>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</si>
  <si>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</si>
  <si>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</si>
  <si>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</si>
  <si>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</si>
  <si>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</si>
  <si>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</si>
  <si>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</si>
  <si>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</si>
  <si>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</si>
  <si>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</si>
  <si>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</si>
  <si>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</si>
  <si>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</si>
  <si>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</si>
  <si>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</si>
  <si>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</si>
  <si>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</si>
  <si>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</si>
  <si>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</si>
  <si>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</si>
  <si>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</si>
  <si>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</si>
  <si>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</si>
  <si>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</si>
  <si>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</si>
  <si>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</si>
  <si>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</si>
  <si>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</si>
  <si>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</si>
  <si>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</si>
  <si>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</si>
  <si>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</si>
  <si>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</si>
  <si>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</si>
  <si>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</si>
  <si>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</si>
  <si>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</si>
  <si>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</si>
  <si>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</si>
  <si>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</si>
  <si>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</si>
  <si>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</si>
  <si>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</si>
  <si>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</si>
  <si>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</si>
  <si>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</si>
  <si>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</si>
  <si>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</si>
  <si>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</si>
  <si>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</si>
  <si>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</si>
  <si>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</si>
  <si>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</si>
  <si>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</si>
  <si>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</si>
  <si>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</si>
  <si>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</si>
  <si>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</si>
  <si>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</si>
  <si>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</si>
  <si>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</si>
  <si>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</si>
  <si>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</si>
  <si>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</si>
  <si>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</si>
  <si>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</si>
  <si>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</si>
  <si>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</si>
  <si>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</si>
  <si>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</si>
  <si>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</si>
  <si>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</si>
  <si>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</si>
  <si>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</si>
  <si>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</si>
  <si>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</si>
  <si>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</si>
  <si>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</si>
  <si>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</si>
  <si>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</si>
  <si>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</si>
  <si>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</si>
  <si>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</si>
  <si>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</si>
  <si>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</si>
  <si>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</si>
  <si>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</si>
  <si>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</si>
  <si>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</si>
  <si>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</si>
  <si>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</si>
  <si>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</si>
  <si>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</si>
  <si>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</si>
  <si>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</si>
  <si>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</si>
  <si>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</si>
  <si>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</si>
  <si>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</si>
  <si>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</si>
  <si>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</si>
  <si>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</si>
  <si>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</si>
  <si>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</si>
  <si>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</si>
  <si>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</si>
  <si>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</si>
  <si>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</si>
  <si>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</si>
  <si>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</si>
  <si>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</si>
  <si>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</si>
  <si>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</si>
  <si>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</si>
  <si>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</si>
  <si>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</si>
  <si>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</si>
  <si>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</si>
  <si>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</si>
  <si>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</si>
  <si>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</si>
  <si>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</si>
  <si>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</si>
  <si>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</si>
  <si>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</si>
  <si>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</si>
  <si>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</si>
  <si>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</si>
  <si>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</si>
  <si>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</si>
  <si>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</si>
  <si>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</si>
  <si>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</si>
  <si>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</si>
  <si>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</si>
  <si>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</si>
  <si>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</si>
  <si>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</si>
  <si>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</si>
  <si>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</si>
  <si>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</si>
  <si>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</si>
  <si>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</si>
  <si>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</si>
  <si>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</si>
  <si>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</si>
  <si>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</si>
  <si>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</si>
  <si>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</si>
  <si>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</si>
  <si>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</si>
  <si>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</si>
  <si>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</si>
  <si>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</si>
  <si>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</si>
  <si>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</si>
  <si>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</si>
  <si>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</si>
  <si>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</si>
  <si>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</si>
  <si>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</si>
  <si>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</si>
  <si>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</si>
  <si>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</si>
  <si>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</si>
  <si>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</si>
  <si>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</si>
  <si>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</si>
  <si>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</si>
  <si>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</si>
  <si>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</si>
  <si>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</si>
  <si>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</si>
  <si>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</si>
  <si>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</si>
  <si>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</si>
  <si>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</si>
  <si>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</si>
  <si>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</si>
  <si>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</si>
  <si>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</si>
  <si>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</si>
  <si>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</si>
  <si>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</si>
  <si>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</si>
  <si>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</si>
  <si>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</si>
  <si>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</si>
  <si>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</si>
  <si>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</si>
  <si>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</si>
  <si>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</si>
  <si>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</si>
  <si>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</si>
  <si>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</si>
  <si>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</si>
  <si>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</si>
  <si>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</si>
  <si>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</si>
  <si>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</si>
  <si>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</si>
  <si>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</si>
  <si>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</si>
  <si>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</si>
  <si>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</si>
  <si>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</si>
  <si>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</si>
  <si>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</si>
  <si>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</si>
  <si>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</si>
  <si>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</si>
  <si>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</si>
  <si>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</si>
  <si>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</si>
  <si>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</si>
  <si>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</si>
  <si>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</si>
  <si>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</si>
  <si>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</si>
  <si>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</si>
  <si>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</si>
  <si>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</si>
  <si>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</si>
  <si>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</si>
  <si>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</si>
  <si>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</si>
  <si>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</si>
  <si>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</si>
  <si>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</si>
  <si>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</si>
  <si>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</si>
  <si>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</si>
  <si>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</si>
  <si>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</si>
  <si>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</si>
  <si>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</si>
  <si>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</si>
  <si>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</si>
  <si>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</si>
  <si>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</si>
  <si>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</si>
  <si>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</si>
  <si>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</si>
  <si>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</si>
  <si>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</si>
  <si>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</si>
  <si>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</si>
  <si>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</si>
  <si>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</si>
  <si>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</si>
  <si>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</si>
  <si>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</si>
  <si>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</si>
  <si>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</si>
  <si>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</si>
  <si>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</si>
  <si>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</si>
  <si>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</si>
  <si>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</si>
  <si>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</si>
  <si>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</si>
  <si>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</si>
  <si>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</si>
  <si>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</si>
  <si>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</si>
  <si>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</si>
  <si>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</si>
  <si>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</si>
  <si>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</si>
  <si>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</si>
  <si>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</si>
  <si>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</si>
  <si>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</si>
  <si>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</si>
  <si>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</si>
  <si>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</si>
  <si>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</si>
  <si>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</si>
  <si>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</si>
  <si>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</si>
  <si>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</si>
  <si>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</si>
  <si>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</si>
  <si>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</si>
  <si>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</si>
  <si>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</si>
  <si>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</si>
  <si>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</si>
  <si>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</si>
  <si>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</si>
  <si>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</si>
  <si>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</si>
  <si>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</si>
  <si>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</si>
  <si>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</si>
  <si>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</si>
  <si>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</si>
  <si>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</si>
  <si>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</si>
  <si>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</si>
  <si>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</si>
  <si>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</si>
  <si>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</si>
  <si>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</si>
  <si>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</si>
  <si>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</si>
  <si>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</si>
  <si>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</si>
  <si>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</si>
  <si>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</si>
  <si>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</si>
  <si>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</si>
  <si>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</si>
  <si>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</si>
  <si>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</si>
  <si>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</si>
  <si>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</si>
  <si>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</si>
  <si>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</si>
  <si>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</si>
  <si>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</si>
  <si>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</si>
  <si>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</si>
  <si>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</si>
  <si>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</si>
  <si>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</si>
  <si>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</si>
  <si>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</si>
  <si>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</si>
  <si>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</si>
  <si>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</si>
  <si>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</si>
  <si>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</si>
  <si>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</si>
  <si>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</si>
  <si>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</si>
  <si>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</si>
  <si>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</si>
  <si>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</si>
  <si>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</si>
  <si>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</si>
  <si>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</si>
  <si>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</si>
  <si>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</si>
  <si>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</si>
  <si>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</si>
  <si>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</si>
  <si>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</si>
  <si>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</si>
  <si>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</si>
  <si>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</si>
  <si>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</si>
  <si>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</si>
  <si>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</si>
  <si>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</si>
  <si>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</si>
  <si>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</si>
  <si>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</si>
  <si>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</si>
  <si>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</si>
  <si>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</si>
  <si>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</si>
  <si>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</si>
  <si>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</si>
  <si>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</si>
  <si>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</si>
  <si>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</si>
  <si>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</si>
  <si>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</si>
  <si>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</si>
  <si>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</si>
  <si>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</si>
  <si>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</si>
  <si>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</si>
  <si>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</si>
  <si>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</si>
  <si>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</si>
  <si>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</si>
  <si>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</si>
  <si>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</si>
  <si>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</si>
  <si>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</si>
  <si>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</si>
  <si>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</si>
  <si>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</si>
  <si>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</si>
  <si>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</si>
  <si>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</si>
  <si>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</si>
  <si>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</si>
  <si>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</si>
  <si>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</si>
  <si>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</si>
  <si>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</si>
  <si>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</si>
  <si>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</si>
  <si>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</si>
  <si>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</si>
  <si>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</si>
  <si>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</si>
  <si>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</si>
  <si>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</si>
  <si>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</si>
  <si>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</si>
  <si>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</si>
  <si>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</si>
  <si>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</si>
  <si>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</si>
  <si>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</si>
  <si>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</si>
  <si>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</si>
  <si>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</si>
  <si>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</si>
  <si>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</si>
  <si>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</si>
  <si>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</si>
  <si>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</si>
  <si>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</si>
  <si>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</si>
  <si>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</si>
  <si>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</si>
  <si>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</si>
  <si>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</si>
  <si>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</si>
  <si>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</si>
  <si>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</si>
  <si>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</si>
  <si>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</si>
  <si>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</si>
  <si>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</si>
  <si>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</si>
  <si>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</si>
  <si>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</si>
  <si>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</si>
  <si>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</si>
  <si>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</si>
  <si>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</si>
  <si>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</si>
  <si>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</si>
  <si>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</si>
  <si>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</si>
  <si>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</si>
  <si>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</si>
  <si>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</si>
  <si>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</si>
  <si>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</si>
  <si>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</si>
  <si>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</si>
  <si>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</si>
  <si>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</si>
  <si>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</si>
  <si>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</si>
  <si>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</si>
  <si>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</si>
  <si>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</si>
  <si>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</si>
  <si>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</si>
  <si>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</si>
  <si>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</si>
  <si>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</si>
  <si>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</si>
  <si>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</si>
  <si>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</si>
  <si>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</si>
  <si>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</si>
  <si>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</si>
  <si>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</si>
  <si>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</si>
  <si>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</si>
  <si>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</si>
  <si>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</si>
  <si>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</si>
  <si>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</si>
  <si>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</si>
  <si>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</si>
  <si>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</si>
  <si>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</si>
  <si>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</si>
  <si>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</si>
  <si>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</si>
  <si>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</si>
  <si>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</si>
  <si>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</si>
  <si>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</si>
  <si>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</si>
  <si>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</si>
  <si>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</si>
  <si>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</si>
  <si>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</si>
  <si>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</si>
  <si>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</si>
  <si>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</si>
  <si>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</si>
  <si>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</si>
  <si>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</si>
  <si>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</si>
  <si>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</si>
  <si>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</si>
  <si>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</si>
  <si>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</si>
  <si>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</si>
  <si>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</si>
  <si>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</si>
  <si>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</si>
  <si>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</si>
  <si>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</si>
  <si>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</si>
  <si>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</si>
  <si>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</si>
  <si>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</si>
  <si>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</si>
  <si>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</si>
  <si>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</si>
  <si>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</si>
  <si>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</si>
  <si>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</si>
  <si>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</si>
  <si>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</si>
  <si>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</si>
  <si>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</si>
  <si>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</si>
  <si>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</si>
  <si>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</si>
  <si>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</si>
  <si>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</si>
  <si>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</si>
  <si>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</si>
  <si>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</si>
  <si>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</si>
  <si>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</si>
  <si>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</si>
  <si>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</si>
  <si>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</si>
  <si>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</si>
  <si>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</si>
  <si>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</si>
  <si>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</si>
  <si>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</si>
  <si>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</si>
  <si>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</si>
  <si>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</si>
  <si>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</si>
  <si>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</si>
  <si>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</si>
  <si>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</si>
  <si>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</si>
  <si>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</si>
  <si>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</si>
  <si>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</si>
  <si>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</si>
  <si>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</si>
  <si>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</si>
  <si>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</si>
  <si>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</si>
  <si>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</si>
  <si>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</si>
  <si>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</si>
  <si>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</si>
  <si>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</si>
  <si>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</si>
  <si>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</si>
  <si>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</si>
  <si>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</si>
  <si>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</si>
  <si>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</si>
  <si>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</si>
  <si>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</si>
  <si>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</si>
  <si>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</si>
  <si>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</si>
  <si>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</si>
  <si>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</si>
  <si>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</si>
  <si>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</si>
  <si>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</si>
  <si>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</si>
  <si>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</si>
  <si>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</si>
  <si>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</si>
  <si>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</si>
  <si>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</si>
  <si>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</si>
  <si>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</si>
  <si>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</si>
  <si>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</si>
  <si>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</si>
  <si>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</si>
  <si>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</si>
  <si>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</si>
  <si>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</si>
  <si>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</si>
  <si>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</si>
  <si>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</si>
  <si>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</si>
  <si>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</si>
  <si>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</si>
  <si>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</si>
  <si>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</si>
  <si>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</si>
  <si>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</si>
  <si>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</si>
  <si>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</si>
  <si>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</si>
  <si>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</si>
  <si>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</si>
  <si>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</si>
  <si>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</si>
  <si>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</si>
  <si>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</si>
  <si>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</si>
  <si>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</si>
  <si>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</si>
  <si>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</si>
  <si>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</si>
  <si>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</si>
  <si>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</si>
  <si>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</si>
  <si>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</si>
  <si>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</si>
  <si>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</si>
  <si>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</si>
  <si>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</si>
  <si>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</si>
  <si>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</si>
  <si>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</si>
  <si>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</si>
  <si>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</si>
  <si>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</si>
  <si>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</si>
  <si>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</si>
  <si>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</si>
  <si>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</si>
  <si>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</si>
  <si>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</si>
  <si>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</si>
  <si>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</si>
  <si>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</si>
  <si>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</si>
  <si>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</si>
  <si>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</si>
  <si>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</si>
  <si>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</si>
  <si>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</si>
  <si>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</si>
  <si>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</si>
  <si>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</si>
  <si>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</si>
  <si>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</si>
  <si>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</si>
  <si>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</si>
  <si>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</si>
  <si>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</si>
  <si>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</si>
  <si>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</si>
  <si>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</si>
  <si>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</si>
  <si>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</si>
  <si>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</si>
  <si>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</si>
  <si>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</si>
  <si>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</si>
  <si>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</si>
  <si>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</si>
  <si>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</si>
  <si>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</si>
  <si>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</si>
  <si>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</si>
  <si>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</si>
  <si>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</si>
  <si>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</si>
  <si>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</si>
  <si>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</si>
  <si>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</si>
  <si>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</si>
  <si>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</si>
  <si>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</si>
  <si>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</si>
  <si>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</si>
  <si>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</si>
  <si>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</si>
  <si>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</si>
  <si>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</si>
  <si>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</si>
  <si>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</si>
  <si>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</si>
  <si>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</si>
  <si>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</si>
  <si>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</si>
  <si>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</si>
  <si>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</si>
  <si>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</si>
  <si>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</si>
  <si>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</si>
  <si>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</si>
  <si>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</si>
  <si>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</si>
  <si>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</si>
  <si>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</si>
  <si>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</si>
  <si>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</si>
  <si>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</si>
  <si>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</si>
  <si>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</si>
  <si>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</si>
  <si>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</si>
  <si>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</si>
  <si>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</si>
  <si>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</si>
  <si>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</si>
  <si>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</si>
  <si>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</si>
  <si>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</si>
  <si>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</si>
  <si>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</si>
  <si>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</si>
  <si>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</si>
  <si>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</si>
  <si>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</si>
  <si>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</si>
  <si>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</si>
  <si>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</si>
  <si>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</si>
  <si>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</si>
  <si>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</si>
  <si>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</si>
  <si>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</si>
  <si>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</si>
  <si>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</si>
  <si>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</si>
  <si>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</si>
  <si>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</si>
  <si>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</si>
  <si>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</si>
  <si>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</si>
  <si>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</si>
  <si>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</si>
  <si>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</si>
  <si>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</si>
  <si>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</si>
  <si>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</si>
  <si>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</si>
  <si>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</si>
  <si>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</si>
  <si>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</si>
  <si>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</si>
  <si>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</si>
  <si>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</si>
  <si>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</si>
  <si>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</si>
  <si>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</si>
  <si>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</si>
  <si>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</si>
  <si>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</si>
  <si>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</si>
  <si>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</si>
  <si>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</si>
  <si>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</si>
  <si>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</si>
  <si>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</si>
  <si>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</si>
  <si>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</si>
  <si>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</si>
  <si>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</si>
  <si>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</si>
  <si>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</si>
  <si>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</si>
  <si>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</si>
  <si>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</si>
  <si>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</si>
  <si>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</si>
  <si>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</si>
  <si>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</si>
  <si>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</si>
  <si>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</si>
  <si>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</si>
  <si>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</si>
  <si>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</si>
  <si>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</si>
  <si>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</si>
  <si>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</si>
  <si>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</si>
  <si>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</si>
  <si>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</si>
  <si>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</si>
  <si>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</si>
  <si>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</si>
  <si>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</si>
  <si>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</si>
  <si>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</si>
  <si>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</si>
  <si>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</si>
  <si>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</si>
  <si>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</si>
  <si>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</si>
  <si>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</si>
  <si>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</si>
  <si>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</si>
  <si>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</si>
  <si>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</si>
  <si>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</si>
  <si>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</si>
  <si>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</si>
  <si>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</si>
  <si>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</si>
  <si>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</si>
  <si>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</si>
  <si>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</si>
  <si>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</si>
  <si>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</si>
  <si>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</si>
  <si>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</si>
  <si>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</si>
  <si>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</si>
  <si>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</si>
  <si>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</si>
  <si>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</si>
  <si>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</si>
  <si>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</si>
  <si>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</si>
  <si>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</si>
  <si>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</si>
  <si>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</si>
  <si>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</si>
  <si>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</si>
  <si>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</si>
  <si>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</si>
  <si>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</si>
  <si>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</si>
  <si>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</si>
  <si>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</si>
  <si>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</si>
  <si>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</si>
  <si>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</si>
  <si>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</si>
  <si>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</si>
  <si>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</si>
  <si>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</si>
  <si>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</si>
  <si>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</si>
  <si>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</si>
  <si>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</si>
  <si>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</si>
  <si>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</si>
  <si>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</si>
  <si>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</si>
  <si>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</si>
  <si>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</si>
  <si>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</si>
  <si>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</si>
  <si>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</si>
  <si>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</si>
  <si>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</si>
  <si>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</si>
  <si>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</si>
  <si>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</si>
  <si>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</si>
  <si>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</si>
  <si>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</si>
  <si>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</si>
  <si>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</si>
  <si>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</si>
  <si>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</si>
  <si>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</si>
  <si>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</si>
  <si>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</si>
  <si>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</si>
  <si>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</si>
  <si>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</si>
  <si>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</si>
  <si>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</si>
  <si>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</si>
  <si>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</si>
  <si>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</si>
  <si>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</si>
  <si>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</si>
  <si>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</si>
  <si>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</si>
  <si>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</si>
  <si>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</si>
  <si>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</si>
  <si>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</si>
  <si>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</si>
  <si>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</si>
  <si>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</si>
  <si>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</si>
  <si>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</si>
  <si>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</si>
  <si>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</si>
  <si>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</si>
  <si>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</si>
  <si>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</si>
  <si>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</si>
  <si>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</si>
  <si>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</si>
  <si>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</si>
  <si>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</si>
  <si>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</si>
  <si>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</si>
  <si>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</si>
  <si>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</si>
  <si>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</si>
  <si>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</si>
  <si>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</si>
  <si>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</si>
  <si>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</si>
  <si>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</si>
  <si>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</si>
  <si>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</si>
  <si>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</si>
  <si>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</si>
  <si>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</si>
  <si>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</si>
  <si>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</si>
  <si>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</si>
  <si>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</si>
  <si>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</si>
  <si>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</si>
  <si>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</si>
  <si>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</si>
  <si>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</si>
  <si>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</si>
  <si>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</si>
  <si>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</si>
  <si>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</si>
  <si>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</si>
  <si>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</si>
  <si>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</si>
  <si>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</si>
  <si>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</si>
  <si>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</si>
  <si>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</si>
  <si>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</si>
  <si>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</si>
  <si>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</si>
  <si>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</si>
  <si>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</si>
  <si>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</si>
  <si>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</si>
  <si>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</si>
  <si>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</si>
  <si>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</si>
  <si>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</si>
  <si>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</si>
  <si>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</si>
  <si>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</si>
  <si>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</si>
  <si>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</si>
  <si>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</si>
  <si>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</si>
  <si>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</si>
  <si>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</si>
  <si>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</si>
  <si>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</si>
  <si>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</si>
  <si>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</si>
  <si>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</si>
  <si>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</si>
  <si>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</si>
  <si>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</si>
  <si>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</si>
  <si>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</si>
  <si>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</si>
  <si>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</si>
  <si>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</si>
  <si>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</si>
  <si>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</si>
  <si>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</si>
  <si>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</si>
  <si>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</si>
  <si>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</si>
  <si>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</si>
  <si>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</si>
  <si>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</si>
  <si>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</si>
  <si>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</si>
  <si>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</si>
  <si>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</si>
  <si>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</si>
  <si>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</si>
  <si>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</si>
  <si>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</si>
  <si>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</si>
  <si>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</si>
  <si>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</si>
  <si>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</si>
  <si>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</si>
  <si>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</si>
  <si>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</si>
  <si>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</si>
  <si>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</si>
  <si>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</si>
  <si>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</si>
  <si>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</si>
  <si>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</si>
  <si>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</si>
  <si>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</si>
  <si>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</si>
  <si>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</si>
  <si>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</si>
  <si>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</si>
  <si>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</si>
  <si>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</si>
  <si>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</si>
  <si>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</si>
  <si>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</si>
  <si>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</si>
  <si>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</si>
  <si>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</si>
  <si>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</si>
  <si>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</si>
  <si>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</si>
  <si>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</si>
  <si>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</si>
  <si>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</si>
  <si>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</si>
  <si>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</si>
  <si>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</si>
  <si>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</si>
  <si>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</si>
  <si>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</si>
  <si>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</si>
  <si>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</si>
  <si>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</si>
  <si>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</si>
  <si>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</si>
  <si>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</si>
  <si>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</si>
  <si>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</si>
  <si>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</si>
  <si>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</si>
  <si>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</si>
  <si>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</si>
  <si>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</si>
  <si>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</si>
  <si>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</si>
  <si>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</si>
  <si>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</si>
  <si>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</si>
  <si>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</si>
  <si>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</si>
  <si>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</si>
  <si>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</si>
  <si>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</si>
  <si>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</si>
  <si>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</si>
  <si>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</si>
  <si>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</si>
  <si>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</si>
  <si>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</si>
  <si>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</si>
  <si>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</si>
  <si>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</si>
  <si>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</si>
  <si>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</si>
  <si>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</si>
  <si>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</si>
  <si>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</si>
  <si>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</si>
  <si>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</si>
  <si>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</si>
  <si>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</si>
  <si>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</si>
  <si>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</si>
  <si>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</si>
  <si>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</si>
  <si>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</si>
  <si>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</si>
  <si>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</si>
  <si>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</si>
  <si>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</si>
  <si>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</si>
  <si>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</si>
  <si>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</si>
  <si>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</si>
  <si>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</si>
  <si>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</si>
  <si>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</si>
  <si>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</si>
  <si>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</si>
  <si>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</si>
  <si>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</si>
  <si>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</si>
  <si>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</si>
  <si>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</si>
  <si>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</si>
  <si>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</si>
  <si>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</si>
  <si>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</si>
  <si>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</si>
  <si>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</si>
  <si>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</si>
  <si>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</si>
  <si>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</si>
  <si>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</si>
  <si>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</si>
  <si>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</si>
  <si>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</si>
  <si>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</si>
  <si>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</si>
  <si>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</si>
  <si>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</si>
  <si>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</si>
  <si>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</si>
  <si>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</si>
  <si>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</si>
  <si>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</si>
  <si>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</si>
  <si>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</si>
  <si>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</si>
  <si>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</si>
  <si>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</si>
  <si>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</si>
  <si>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</si>
  <si>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</si>
  <si>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</si>
  <si>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</si>
  <si>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</si>
  <si>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</si>
  <si>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</si>
  <si>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</si>
  <si>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</si>
  <si>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</si>
  <si>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</si>
  <si>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</si>
  <si>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</si>
  <si>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</si>
  <si>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</si>
  <si>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</si>
  <si>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</si>
  <si>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</si>
  <si>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</si>
  <si>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</si>
  <si>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</si>
  <si>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</si>
  <si>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</si>
  <si>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</si>
  <si>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</si>
  <si>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</si>
  <si>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</si>
  <si>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</si>
  <si>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</si>
  <si>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</si>
  <si>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</si>
  <si>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</si>
  <si>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</si>
  <si>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</si>
  <si>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</si>
  <si>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</si>
  <si>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</si>
  <si>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</si>
  <si>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</si>
  <si>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</si>
  <si>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</si>
  <si>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</si>
  <si>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</si>
  <si>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</si>
  <si>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</si>
  <si>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</si>
  <si>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</si>
  <si>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</si>
  <si>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</si>
  <si>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</si>
  <si>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</si>
  <si>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</si>
  <si>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</si>
  <si>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</si>
  <si>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</si>
  <si>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</si>
  <si>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</si>
  <si>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</si>
  <si>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</si>
  <si>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</si>
  <si>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</si>
  <si>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</si>
  <si>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</si>
  <si>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</si>
  <si>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</si>
  <si>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</si>
  <si>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</si>
  <si>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</si>
  <si>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</si>
  <si>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</si>
  <si>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</si>
  <si>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</si>
  <si>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</si>
  <si>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</si>
  <si>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</si>
  <si>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</si>
  <si>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</si>
  <si>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</si>
  <si>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</si>
  <si>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</si>
  <si>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</si>
  <si>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</si>
  <si>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</si>
  <si>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</si>
  <si>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</si>
  <si>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</si>
  <si>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</si>
  <si>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</si>
  <si>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</si>
  <si>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</si>
  <si>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</si>
  <si>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</si>
  <si>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</si>
  <si>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</si>
  <si>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</si>
  <si>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</si>
  <si>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</si>
  <si>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</si>
  <si>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</si>
  <si>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</si>
  <si>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</si>
  <si>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</si>
  <si>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</si>
  <si>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</si>
  <si>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</si>
  <si>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</si>
  <si>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</si>
  <si>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</si>
  <si>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</si>
  <si>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</si>
  <si>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</si>
  <si>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</si>
  <si>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</si>
  <si>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</si>
  <si>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</si>
  <si>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</si>
  <si>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</si>
  <si>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</si>
  <si>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</si>
  <si>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</si>
  <si>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</si>
  <si>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</si>
  <si>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</si>
  <si>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</si>
  <si>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</si>
  <si>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</si>
  <si>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</si>
  <si>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</si>
  <si>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</si>
  <si>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</si>
  <si>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</si>
  <si>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</si>
  <si>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</si>
  <si>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</si>
  <si>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</si>
  <si>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</si>
  <si>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</si>
  <si>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</si>
  <si>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</si>
  <si>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</si>
  <si>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</si>
  <si>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</si>
  <si>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</si>
  <si>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</si>
  <si>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</si>
  <si>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</si>
  <si>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</si>
  <si>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</si>
  <si>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</si>
  <si>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</si>
  <si>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</si>
  <si>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</si>
  <si>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</si>
  <si>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</si>
  <si>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</si>
  <si>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</si>
  <si>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</si>
  <si>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</si>
  <si>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</si>
  <si>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</si>
  <si>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</si>
  <si>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</si>
  <si>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</si>
  <si>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</si>
  <si>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</si>
  <si>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</si>
  <si>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</si>
  <si>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</si>
  <si>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</si>
  <si>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</si>
  <si>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</si>
  <si>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</si>
  <si>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</si>
  <si>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</si>
  <si>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</si>
  <si>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</si>
  <si>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</si>
  <si>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</si>
  <si>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</si>
  <si>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</si>
  <si>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</si>
  <si>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</si>
  <si>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</si>
  <si>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</si>
  <si>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</si>
  <si>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</si>
  <si>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</si>
  <si>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</si>
  <si>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</si>
  <si>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</si>
  <si>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</si>
  <si>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</si>
  <si>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</si>
  <si>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</si>
  <si>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</si>
  <si>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</si>
  <si>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</si>
  <si>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</si>
  <si>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</si>
  <si>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</si>
  <si>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</si>
  <si>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</si>
  <si>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</si>
  <si>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</si>
  <si>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</si>
  <si>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</si>
  <si>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</si>
  <si>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</si>
  <si>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</si>
  <si>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</si>
  <si>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</si>
  <si>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</si>
  <si>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</si>
  <si>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</si>
  <si>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</si>
  <si>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</si>
  <si>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</si>
  <si>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</si>
  <si>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</si>
  <si>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</si>
  <si>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</si>
  <si>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</si>
  <si>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</si>
  <si>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</si>
  <si>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</si>
  <si>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</si>
  <si>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</si>
  <si>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</si>
  <si>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</si>
  <si>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</si>
  <si>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</si>
  <si>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</si>
  <si>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</si>
  <si>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</si>
  <si>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</si>
  <si>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</si>
  <si>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</si>
  <si>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</si>
  <si>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</si>
  <si>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</si>
  <si>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</si>
  <si>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</si>
  <si>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</si>
  <si>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</si>
  <si>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</si>
  <si>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</si>
  <si>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</si>
  <si>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</si>
  <si>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</si>
  <si>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</si>
  <si>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</si>
  <si>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</si>
  <si>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</si>
  <si>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</si>
  <si>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</si>
  <si>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</si>
  <si>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</si>
  <si>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</si>
  <si>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</si>
  <si>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</si>
  <si>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</si>
  <si>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</si>
  <si>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</si>
  <si>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</si>
  <si>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</si>
  <si>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</si>
  <si>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</si>
  <si>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</si>
  <si>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</si>
  <si>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</si>
  <si>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</si>
  <si>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</si>
  <si>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</si>
  <si>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</si>
  <si>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</si>
  <si>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</si>
  <si>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</si>
  <si>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</si>
  <si>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</si>
  <si>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</si>
  <si>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</si>
  <si>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</si>
  <si>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</si>
  <si>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</si>
  <si>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</si>
  <si>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</si>
  <si>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</si>
  <si>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</si>
  <si>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</si>
  <si>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</si>
  <si>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</si>
  <si>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</si>
  <si>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</si>
  <si>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</si>
  <si>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</si>
  <si>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</si>
  <si>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</si>
  <si>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</si>
  <si>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</si>
  <si>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</si>
  <si>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</si>
  <si>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</si>
  <si>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</si>
  <si>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</si>
  <si>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</si>
  <si>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</si>
  <si>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</si>
  <si>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</si>
  <si>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</si>
  <si>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</si>
  <si>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</si>
  <si>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</si>
  <si>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</si>
  <si>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</si>
  <si>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</si>
  <si>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</si>
  <si>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</si>
  <si>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</si>
  <si>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</si>
  <si>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</si>
  <si>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</si>
  <si>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</si>
  <si>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</si>
  <si>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</si>
  <si>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</si>
  <si>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</si>
  <si>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</si>
  <si>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</si>
  <si>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</si>
  <si>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</si>
  <si>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</si>
  <si>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</si>
  <si>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</si>
  <si>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</si>
  <si>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</si>
  <si>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</si>
  <si>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</si>
  <si>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</si>
  <si>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</si>
  <si>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</si>
  <si>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</si>
  <si>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</si>
  <si>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</si>
  <si>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</si>
  <si>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</si>
  <si>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</si>
  <si>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</si>
  <si>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</si>
  <si>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</si>
  <si>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</si>
  <si>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</si>
  <si>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</si>
  <si>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</si>
  <si>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</si>
  <si>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</si>
  <si>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</si>
  <si>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</si>
  <si>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</si>
  <si>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</si>
  <si>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</si>
  <si>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</si>
  <si>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</si>
  <si>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</si>
  <si>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</si>
  <si>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</si>
  <si>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</si>
  <si>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</si>
  <si>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</si>
  <si>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</si>
  <si>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</si>
  <si>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</si>
  <si>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</si>
  <si>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</si>
  <si>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</si>
  <si>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</si>
  <si>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</si>
  <si>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</si>
  <si>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</si>
  <si>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</si>
  <si>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</si>
  <si>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</si>
  <si>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</si>
  <si>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</si>
  <si>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</si>
  <si>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</si>
  <si>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</si>
  <si>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</si>
  <si>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</si>
  <si>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</si>
  <si>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</si>
  <si>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</si>
  <si>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</si>
  <si>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</si>
  <si>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</si>
  <si>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</si>
  <si>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</si>
  <si>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</si>
  <si>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</si>
  <si>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</si>
  <si>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</si>
  <si>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</si>
  <si>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</si>
  <si>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</si>
  <si>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</si>
  <si>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</si>
  <si>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</si>
  <si>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</si>
  <si>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</si>
  <si>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</si>
  <si>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</si>
  <si>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</si>
  <si>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</si>
  <si>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</si>
  <si>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</si>
  <si>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</si>
  <si>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</si>
  <si>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</si>
  <si>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</si>
  <si>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</si>
  <si>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</si>
  <si>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</si>
  <si>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</si>
  <si>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</si>
  <si>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</si>
  <si>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</si>
  <si>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</si>
  <si>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</si>
  <si>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</si>
  <si>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</si>
  <si>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</si>
  <si>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</si>
  <si>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</si>
  <si>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</si>
  <si>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</si>
  <si>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</si>
  <si>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</si>
  <si>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</si>
  <si>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</si>
  <si>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</si>
  <si>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</si>
  <si>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</si>
  <si>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</si>
  <si>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</si>
  <si>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</si>
  <si>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</si>
  <si>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</si>
  <si>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</si>
  <si>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</si>
  <si>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</si>
  <si>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</si>
  <si>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</si>
  <si>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</si>
  <si>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</si>
  <si>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</si>
  <si>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</si>
  <si>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</si>
  <si>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</si>
  <si>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</si>
  <si>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</si>
  <si>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</si>
  <si>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</si>
  <si>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</si>
  <si>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</si>
  <si>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</si>
  <si>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</si>
  <si>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</si>
  <si>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</si>
  <si>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</si>
  <si>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</si>
  <si>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</si>
  <si>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</si>
  <si>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</si>
  <si>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</si>
  <si>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</si>
  <si>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</si>
  <si>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</si>
  <si>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</si>
  <si>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</si>
  <si>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</si>
  <si>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</si>
  <si>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</si>
  <si>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</si>
  <si>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</si>
  <si>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</si>
  <si>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</si>
  <si>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</si>
  <si>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</si>
  <si>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</si>
  <si>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</si>
  <si>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</si>
  <si>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</si>
  <si>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</si>
  <si>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</si>
  <si>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</si>
  <si>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</si>
  <si>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</si>
  <si>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</si>
  <si>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</si>
  <si>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</si>
  <si>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</si>
  <si>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</si>
  <si>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</si>
  <si>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</si>
  <si>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</si>
  <si>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</si>
  <si>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</si>
  <si>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</si>
  <si>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</si>
  <si>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</si>
  <si>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</si>
  <si>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</si>
  <si>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</si>
  <si>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</si>
  <si>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</si>
  <si>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</si>
  <si>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</si>
  <si>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</si>
  <si>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</si>
  <si>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</si>
  <si>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</si>
  <si>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</si>
  <si>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</si>
  <si>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</si>
  <si>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</si>
  <si>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</si>
  <si>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</si>
  <si>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</si>
  <si>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</si>
  <si>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</si>
  <si>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</si>
  <si>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</si>
  <si>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</si>
  <si>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</si>
  <si>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</si>
  <si>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</si>
  <si>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</si>
  <si>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</si>
  <si>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</si>
  <si>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</si>
  <si>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</si>
  <si>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</si>
  <si>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</si>
  <si>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</si>
  <si>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</si>
  <si>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</si>
  <si>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</si>
  <si>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</si>
  <si>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</si>
  <si>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</si>
  <si>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</si>
  <si>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</si>
  <si>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</si>
  <si>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</si>
  <si>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</si>
  <si>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</si>
  <si>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</si>
  <si>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</si>
  <si>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</si>
  <si>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</si>
  <si>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</si>
  <si>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</si>
  <si>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</si>
  <si>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</si>
  <si>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</si>
  <si>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</si>
  <si>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</si>
  <si>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</si>
  <si>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</si>
  <si>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</si>
  <si>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</si>
  <si>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</si>
  <si>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</si>
  <si>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</si>
  <si>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</si>
  <si>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</si>
  <si>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</si>
  <si>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</si>
  <si>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</si>
  <si>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</si>
  <si>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</si>
  <si>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</si>
  <si>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</si>
  <si>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</si>
  <si>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</si>
  <si>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</si>
  <si>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</si>
  <si>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</si>
  <si>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</si>
  <si>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</si>
  <si>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</si>
  <si>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</si>
  <si>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</si>
  <si>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</si>
  <si>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</si>
  <si>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</si>
  <si>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</si>
  <si>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</si>
  <si>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</si>
  <si>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</si>
  <si>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</si>
  <si>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</si>
  <si>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</si>
  <si>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</si>
  <si>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</si>
  <si>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</si>
  <si>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</si>
  <si>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</si>
  <si>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</si>
  <si>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</si>
  <si>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</si>
  <si>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</si>
  <si>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</si>
  <si>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</si>
  <si>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</si>
  <si>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</si>
  <si>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</si>
  <si>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</si>
  <si>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</si>
  <si>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</si>
  <si>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</si>
  <si>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</si>
  <si>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</si>
  <si>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</si>
  <si>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</si>
  <si>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</si>
  <si>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</si>
  <si>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</si>
  <si>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</si>
  <si>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</si>
  <si>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</si>
  <si>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</si>
  <si>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</si>
  <si>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</si>
  <si>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</si>
  <si>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</si>
  <si>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</si>
  <si>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</si>
  <si>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</si>
  <si>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</si>
  <si>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</si>
  <si>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</si>
  <si>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</si>
  <si>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</si>
  <si>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</si>
  <si>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</si>
  <si>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</si>
  <si>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</si>
  <si>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</si>
  <si>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</si>
  <si>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</si>
  <si>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</si>
  <si>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</si>
  <si>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</si>
  <si>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</si>
  <si>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</si>
  <si>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</si>
  <si>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</si>
  <si>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</si>
  <si>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</si>
  <si>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</si>
  <si>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</si>
  <si>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</si>
  <si>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</si>
  <si>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</si>
  <si>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</si>
  <si>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</si>
  <si>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</si>
  <si>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</si>
  <si>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</si>
  <si>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</si>
  <si>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</si>
  <si>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</si>
  <si>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</si>
  <si>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</si>
  <si>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</si>
  <si>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</si>
  <si>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</si>
  <si>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</si>
  <si>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</si>
  <si>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</si>
  <si>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</si>
  <si>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</si>
  <si>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</si>
  <si>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</si>
  <si>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</si>
  <si>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</si>
  <si>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</si>
  <si>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</si>
  <si>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</si>
  <si>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</si>
  <si>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</si>
  <si>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</si>
  <si>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</si>
  <si>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</si>
  <si>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</si>
  <si>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</si>
  <si>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</si>
  <si>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</si>
  <si>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</si>
  <si>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</si>
  <si>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</si>
  <si>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</si>
  <si>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</si>
  <si>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</si>
  <si>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</si>
  <si>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</si>
  <si>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</si>
  <si>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</si>
  <si>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</si>
  <si>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</si>
  <si>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</si>
  <si>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</si>
  <si>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</si>
  <si>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</si>
  <si>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</si>
  <si>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</si>
  <si>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</si>
  <si>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</si>
  <si>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</si>
  <si>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</si>
  <si>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</si>
  <si>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</si>
  <si>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</si>
  <si>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</si>
  <si>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</si>
  <si>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</si>
  <si>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</si>
  <si>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</si>
  <si>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</si>
  <si>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</si>
  <si>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</si>
  <si>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</si>
  <si>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</si>
  <si>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</si>
  <si>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</si>
  <si>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</si>
  <si>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</si>
  <si>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</si>
  <si>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</si>
  <si>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</si>
  <si>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</si>
  <si>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</si>
  <si>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</si>
  <si>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</si>
  <si>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</si>
  <si>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</si>
  <si>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</si>
  <si>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</si>
  <si>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</si>
  <si>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</si>
  <si>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</si>
  <si>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</si>
  <si>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</si>
  <si>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</si>
  <si>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</si>
  <si>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</si>
  <si>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</si>
  <si>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</si>
  <si>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</si>
  <si>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</si>
  <si>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</si>
  <si>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</si>
  <si>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</si>
  <si>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</si>
  <si>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</si>
  <si>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</si>
  <si>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</si>
  <si>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</si>
  <si>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</si>
  <si>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</si>
  <si>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</si>
  <si>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</si>
  <si>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</si>
  <si>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</si>
  <si>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</si>
  <si>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</si>
  <si>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</si>
  <si>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</si>
  <si>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</si>
  <si>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</si>
  <si>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</si>
  <si>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</si>
  <si>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</si>
  <si>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</si>
  <si>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</si>
  <si>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</si>
  <si>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</si>
  <si>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</si>
  <si>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</si>
  <si>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</si>
  <si>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</si>
  <si>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</si>
  <si>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</si>
  <si>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</si>
  <si>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</si>
  <si>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</si>
  <si>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</si>
  <si>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</si>
  <si>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</si>
  <si>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</si>
  <si>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</si>
  <si>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</si>
  <si>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</si>
  <si>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</si>
  <si>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</si>
  <si>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</si>
  <si>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</si>
  <si>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</si>
  <si>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</si>
  <si>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</si>
  <si>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</si>
  <si>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</si>
  <si>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</si>
  <si>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</si>
  <si>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</si>
  <si>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</si>
  <si>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</si>
  <si>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</si>
  <si>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</si>
  <si>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</si>
  <si>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</si>
  <si>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</si>
  <si>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</si>
  <si>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</si>
  <si>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</si>
  <si>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</si>
  <si>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</si>
  <si>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</si>
  <si>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</si>
  <si>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</si>
  <si>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</si>
  <si>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</si>
  <si>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</si>
  <si>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</si>
  <si>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</si>
  <si>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</si>
  <si>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</si>
  <si>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</si>
  <si>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</si>
  <si>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</si>
  <si>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</si>
  <si>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</si>
  <si>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</si>
  <si>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</si>
  <si>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</si>
  <si>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</si>
  <si>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</si>
  <si>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</si>
  <si>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</si>
  <si>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</si>
  <si>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</si>
  <si>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</si>
  <si>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</si>
  <si>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</si>
  <si>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</si>
  <si>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</si>
  <si>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</si>
  <si>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</si>
  <si>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</si>
  <si>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</si>
  <si>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</si>
  <si>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</si>
  <si>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</si>
  <si>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</si>
  <si>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</si>
  <si>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</si>
  <si>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</si>
  <si>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</si>
  <si>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</si>
  <si>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</si>
  <si>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</si>
  <si>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</si>
  <si>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</si>
  <si>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</si>
  <si>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</si>
  <si>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</si>
  <si>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</si>
  <si>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</si>
  <si>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</si>
  <si>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</si>
  <si>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</si>
  <si>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</si>
  <si>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</si>
  <si>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</si>
  <si>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</si>
  <si>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</si>
  <si>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</si>
  <si>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</si>
  <si>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</si>
  <si>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</si>
  <si>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</si>
  <si>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</si>
  <si>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</si>
  <si>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</si>
  <si>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</si>
  <si>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</si>
  <si>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</si>
  <si>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</si>
  <si>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</si>
  <si>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</si>
  <si>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</si>
  <si>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</si>
  <si>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</si>
  <si>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</si>
  <si>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</si>
  <si>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</si>
  <si>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</si>
  <si>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</si>
  <si>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</si>
  <si>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</si>
  <si>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</si>
  <si>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</si>
  <si>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</si>
  <si>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</si>
  <si>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</si>
  <si>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</si>
  <si>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</si>
  <si>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</si>
  <si>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</si>
  <si>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</si>
  <si>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</si>
  <si>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</si>
  <si>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</si>
  <si>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</si>
  <si>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</si>
  <si>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</si>
  <si>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</si>
  <si>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</si>
  <si>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</si>
  <si>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</si>
  <si>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</si>
  <si>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</si>
  <si>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</si>
  <si>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</si>
  <si>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</si>
  <si>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</si>
  <si>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</si>
  <si>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</si>
  <si>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</si>
  <si>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</si>
  <si>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</si>
  <si>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</si>
  <si>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</si>
  <si>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</si>
  <si>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</si>
  <si>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</si>
  <si>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</si>
  <si>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</si>
  <si>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</si>
  <si>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</si>
  <si>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</si>
  <si>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</si>
  <si>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</si>
  <si>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</si>
  <si>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</si>
  <si>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</si>
  <si>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</si>
  <si>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</si>
  <si>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</si>
  <si>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</si>
  <si>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</si>
  <si>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</si>
  <si>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</si>
  <si>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</si>
  <si>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</si>
  <si>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</si>
  <si>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</si>
  <si>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</si>
  <si>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</si>
  <si>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</si>
  <si>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</si>
  <si>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</si>
  <si>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</si>
  <si>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</si>
  <si>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</si>
  <si>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</si>
  <si>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</si>
  <si>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</si>
  <si>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</si>
  <si>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</si>
  <si>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</si>
  <si>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</si>
  <si>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</si>
  <si>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</si>
  <si>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</si>
  <si>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</si>
  <si>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</si>
  <si>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</si>
  <si>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</si>
  <si>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</si>
  <si>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</si>
  <si>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</si>
  <si>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</si>
  <si>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</si>
  <si>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</si>
  <si>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</si>
  <si>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</si>
  <si>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</si>
  <si>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</si>
  <si>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</si>
  <si>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</si>
  <si>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</si>
  <si>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</si>
  <si>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</si>
  <si>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</si>
  <si>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</si>
  <si>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</si>
  <si>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</si>
  <si>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</si>
  <si>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</si>
  <si>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</si>
  <si>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</si>
  <si>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</si>
  <si>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</si>
  <si>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</si>
  <si>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</si>
  <si>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</si>
  <si>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</si>
  <si>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</si>
  <si>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</si>
  <si>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</si>
  <si>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</si>
  <si>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</si>
  <si>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</si>
  <si>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</si>
  <si>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</si>
  <si>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</si>
  <si>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</si>
  <si>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</si>
  <si>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</si>
  <si>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</si>
  <si>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</si>
  <si>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</si>
  <si>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</si>
  <si>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</si>
  <si>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</si>
  <si>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</si>
  <si>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</si>
  <si>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</si>
  <si>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</si>
  <si>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</si>
  <si>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</si>
  <si>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</si>
  <si>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</si>
  <si>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</si>
  <si>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</si>
  <si>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</si>
  <si>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</si>
  <si>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</si>
  <si>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</si>
  <si>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</si>
  <si>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</si>
  <si>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</si>
  <si>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</si>
  <si>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</si>
  <si>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</si>
  <si>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</si>
  <si>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</si>
  <si>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</si>
  <si>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</si>
  <si>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</si>
  <si>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</si>
  <si>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</si>
  <si>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</si>
  <si>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</si>
  <si>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</si>
  <si>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</si>
  <si>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</si>
  <si>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</si>
  <si>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</si>
  <si>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</si>
  <si>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</si>
  <si>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</si>
  <si>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</si>
  <si>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</si>
  <si>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</si>
  <si>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</si>
  <si>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</si>
  <si>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</si>
  <si>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</si>
  <si>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</si>
  <si>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</si>
  <si>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</si>
  <si>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</si>
  <si>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</si>
  <si>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</si>
  <si>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</si>
  <si>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</si>
  <si>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</si>
  <si>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</si>
  <si>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</si>
  <si>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</si>
  <si>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</si>
  <si>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</si>
  <si>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</si>
  <si>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</si>
  <si>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</si>
  <si>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</si>
  <si>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</si>
  <si>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</si>
  <si>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</si>
  <si>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</si>
  <si>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</si>
  <si>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</si>
  <si>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</si>
  <si>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</si>
  <si>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</si>
  <si>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</si>
  <si>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</si>
  <si>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</si>
  <si>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</si>
  <si>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</si>
  <si>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</si>
  <si>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</si>
  <si>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</si>
  <si>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</si>
  <si>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</si>
  <si>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</si>
  <si>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</si>
  <si>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</si>
  <si>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</si>
  <si>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</si>
  <si>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</si>
  <si>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</si>
  <si>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</si>
  <si>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</si>
  <si>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</si>
  <si>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</si>
  <si>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</si>
  <si>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</si>
  <si>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</si>
  <si>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</si>
  <si>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</si>
  <si>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</si>
  <si>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</si>
  <si>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</si>
  <si>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</si>
  <si>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</si>
  <si>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</si>
  <si>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</si>
  <si>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</si>
  <si>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</si>
  <si>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</si>
  <si>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</si>
  <si>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</si>
  <si>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</si>
  <si>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</si>
  <si>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</si>
  <si>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</si>
  <si>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</si>
  <si>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</si>
  <si>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</si>
  <si>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</si>
  <si>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</si>
  <si>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</si>
  <si>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</si>
  <si>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</si>
  <si>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</si>
  <si>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</si>
  <si>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</si>
  <si>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</si>
  <si>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</si>
  <si>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</si>
  <si>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</si>
  <si>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</si>
  <si>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</si>
  <si>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</si>
  <si>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</si>
  <si>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</si>
  <si>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</si>
  <si>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</si>
  <si>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</si>
  <si>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</si>
  <si>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</si>
  <si>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</si>
  <si>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</si>
  <si>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</si>
  <si>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</si>
  <si>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</si>
  <si>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</si>
  <si>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</si>
  <si>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</si>
  <si>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</si>
  <si>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</si>
  <si>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</si>
  <si>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</si>
  <si>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</si>
  <si>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</si>
  <si>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</si>
  <si>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</si>
  <si>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</si>
  <si>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</si>
  <si>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</si>
  <si>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</si>
  <si>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</si>
  <si>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</si>
  <si>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</si>
  <si>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</si>
  <si>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</si>
  <si>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</si>
  <si>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</si>
  <si>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</si>
  <si>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</si>
  <si>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</si>
  <si>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</si>
  <si>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</si>
  <si>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</si>
  <si>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</si>
  <si>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</si>
  <si>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</si>
  <si>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</si>
  <si>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</si>
  <si>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</si>
  <si>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</si>
  <si>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</si>
  <si>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</si>
  <si>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</si>
  <si>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</si>
  <si>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</si>
  <si>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</si>
  <si>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</si>
  <si>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</si>
  <si>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</si>
  <si>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</si>
  <si>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</si>
  <si>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</si>
  <si>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</si>
  <si>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</si>
  <si>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</si>
  <si>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</si>
  <si>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</si>
  <si>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</si>
  <si>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</si>
  <si>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</si>
  <si>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</si>
  <si>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</si>
  <si>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</si>
  <si>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</si>
  <si>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</si>
  <si>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</si>
  <si>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</si>
  <si>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</si>
  <si>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</si>
  <si>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</si>
  <si>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</si>
  <si>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</si>
  <si>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</si>
  <si>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</si>
  <si>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</si>
  <si>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</si>
  <si>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</si>
  <si>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</si>
  <si>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</si>
  <si>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</si>
  <si>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</si>
  <si>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</si>
  <si>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</si>
  <si>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</si>
  <si>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</si>
  <si>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</si>
  <si>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</si>
  <si>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</si>
  <si>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</si>
  <si>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</si>
  <si>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</si>
  <si>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</si>
  <si>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</si>
  <si>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</si>
  <si>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</si>
  <si>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</si>
  <si>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</si>
  <si>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</si>
  <si>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</si>
  <si>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</si>
  <si>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</si>
  <si>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</si>
  <si>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</si>
  <si>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</si>
  <si>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</si>
  <si>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</si>
  <si>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</si>
  <si>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</si>
  <si>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</si>
  <si>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</si>
  <si>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</si>
  <si>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</si>
  <si>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</si>
  <si>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</si>
  <si>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</si>
  <si>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</si>
  <si>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</si>
  <si>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</si>
  <si>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</si>
  <si>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</si>
  <si>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</si>
  <si>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</si>
  <si>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</si>
  <si>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</si>
  <si>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</si>
  <si>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</si>
  <si>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</si>
  <si>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</si>
  <si>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</si>
  <si>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</si>
  <si>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</si>
  <si>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</si>
  <si>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</si>
  <si>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</si>
  <si>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</si>
  <si>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</si>
  <si>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</si>
  <si>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</si>
  <si>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</si>
  <si>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</si>
  <si>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</si>
  <si>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</si>
  <si>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</si>
  <si>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</si>
  <si>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</si>
  <si>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</si>
  <si>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</si>
  <si>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</si>
  <si>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</si>
  <si>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</si>
  <si>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</si>
  <si>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</si>
  <si>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</si>
  <si>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</si>
  <si>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</si>
  <si>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</si>
  <si>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</si>
  <si>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</si>
  <si>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</si>
  <si>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</si>
  <si>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</si>
  <si>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</si>
  <si>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</si>
  <si>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</si>
  <si>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</si>
  <si>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</si>
  <si>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</si>
  <si>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</si>
  <si>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</si>
  <si>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</si>
  <si>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</si>
  <si>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</si>
  <si>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</si>
  <si>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</si>
  <si>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</si>
  <si>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</si>
  <si>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</si>
  <si>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</si>
  <si>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</si>
  <si>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</si>
  <si>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</si>
  <si>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</si>
  <si>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</si>
  <si>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</si>
  <si>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</si>
  <si>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</si>
  <si>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</si>
  <si>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</si>
  <si>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</si>
  <si>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</si>
  <si>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</si>
  <si>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</si>
  <si>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</si>
  <si>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</si>
  <si>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</si>
  <si>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</si>
  <si>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</si>
  <si>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</si>
  <si>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</si>
  <si>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</si>
  <si>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</si>
  <si>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</si>
  <si>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</si>
  <si>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</si>
  <si>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</si>
  <si>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</si>
  <si>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</si>
  <si>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</si>
  <si>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</si>
  <si>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</si>
  <si>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</si>
  <si>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</si>
  <si>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</si>
  <si>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</si>
  <si>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</si>
  <si>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</si>
  <si>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</si>
  <si>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</si>
  <si>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</si>
  <si>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</si>
  <si>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</si>
  <si>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</si>
  <si>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</si>
  <si>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</si>
  <si>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</si>
  <si>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</si>
  <si>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</si>
  <si>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</si>
  <si>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</si>
  <si>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</si>
  <si>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</si>
  <si>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</si>
  <si>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</si>
  <si>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</si>
  <si>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</si>
  <si>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</si>
  <si>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</si>
  <si>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</si>
  <si>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</si>
  <si>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</si>
  <si>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</si>
  <si>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</si>
  <si>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</si>
  <si>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</si>
  <si>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</si>
  <si>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</si>
  <si>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</si>
  <si>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</si>
  <si>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</si>
  <si>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</si>
  <si>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</si>
  <si>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</si>
  <si>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</si>
  <si>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</si>
  <si>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</si>
  <si>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</si>
  <si>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</si>
  <si>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</si>
  <si>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</si>
  <si>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</si>
  <si>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</si>
  <si>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</si>
  <si>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</si>
  <si>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</si>
  <si>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</si>
  <si>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</si>
  <si>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</si>
  <si>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</si>
  <si>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</si>
  <si>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</si>
  <si>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</si>
  <si>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</si>
  <si>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</si>
  <si>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</si>
  <si>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</si>
  <si>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</si>
  <si>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</si>
  <si>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</si>
  <si>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</si>
  <si>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</si>
  <si>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</si>
  <si>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</si>
  <si>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</si>
  <si>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</si>
  <si>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</si>
  <si>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</si>
  <si>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</si>
  <si>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</si>
  <si>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</si>
  <si>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</si>
  <si>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</si>
  <si>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</si>
  <si>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</si>
  <si>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</si>
  <si>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</si>
  <si>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</si>
  <si>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</si>
  <si>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</si>
  <si>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</si>
  <si>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</si>
  <si>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</si>
  <si>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</si>
  <si>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</si>
  <si>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</si>
  <si>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</si>
  <si>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</si>
  <si>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</si>
  <si>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</si>
  <si>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</si>
  <si>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</si>
  <si>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</si>
  <si>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</si>
  <si>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</si>
  <si>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</si>
  <si>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</si>
  <si>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</si>
  <si>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</si>
  <si>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</si>
  <si>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</si>
  <si>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</si>
  <si>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</si>
  <si>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</si>
  <si>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</si>
  <si>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</si>
  <si>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</si>
  <si>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</si>
  <si>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</si>
  <si>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</si>
  <si>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</si>
  <si>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</si>
  <si>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</si>
  <si>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</si>
  <si>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</si>
  <si>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</si>
  <si>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</si>
  <si>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</si>
  <si>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</si>
  <si>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</si>
  <si>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</si>
  <si>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</si>
  <si>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</si>
  <si>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</si>
  <si>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</si>
  <si>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</si>
  <si>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</si>
  <si>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</si>
  <si>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</si>
  <si>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</si>
  <si>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</si>
  <si>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</si>
  <si>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</si>
  <si>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</si>
  <si>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</si>
  <si>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</si>
  <si>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</si>
  <si>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</si>
  <si>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</si>
  <si>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</si>
  <si>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</si>
  <si>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</si>
  <si>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</si>
  <si>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</si>
  <si>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</si>
  <si>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</si>
  <si>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</si>
  <si>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</si>
  <si>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</si>
  <si>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</si>
  <si>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</si>
  <si>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</si>
  <si>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</si>
  <si>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</si>
  <si>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</si>
  <si>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</si>
  <si>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</si>
  <si>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</si>
  <si>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</si>
  <si>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</si>
  <si>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</si>
  <si>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</si>
  <si>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</si>
  <si>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</si>
  <si>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</si>
  <si>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</si>
  <si>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</si>
  <si>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</si>
  <si>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</si>
  <si>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</si>
  <si>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</si>
  <si>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</si>
  <si>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</si>
  <si>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</si>
  <si>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</si>
  <si>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</si>
  <si>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</si>
  <si>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</si>
  <si>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</si>
  <si>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</si>
  <si>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</si>
  <si>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</si>
  <si>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</si>
  <si>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</si>
  <si>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</si>
  <si>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</si>
  <si>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</si>
  <si>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</si>
  <si>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</si>
  <si>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</si>
  <si>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</si>
  <si>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</si>
  <si>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</si>
  <si>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</si>
  <si>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</si>
  <si>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</si>
  <si>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</si>
  <si>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</si>
  <si>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</si>
  <si>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</si>
  <si>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</si>
  <si>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</si>
  <si>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</si>
  <si>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</si>
  <si>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</si>
  <si>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</si>
  <si>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</si>
  <si>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</si>
  <si>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</si>
  <si>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</si>
  <si>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</si>
  <si>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</si>
  <si>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</si>
  <si>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</si>
  <si>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</si>
  <si>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</si>
  <si>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</si>
  <si>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</si>
  <si>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</si>
  <si>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</si>
  <si>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</si>
  <si>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</si>
  <si>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</si>
  <si>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</si>
  <si>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</si>
  <si>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</si>
  <si>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</si>
  <si>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</si>
  <si>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</si>
  <si>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</si>
  <si>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</si>
  <si>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</si>
  <si>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</si>
  <si>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</si>
  <si>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</si>
  <si>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</si>
  <si>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</si>
  <si>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</si>
  <si>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</si>
  <si>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</si>
  <si>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</si>
  <si>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</si>
  <si>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</si>
  <si>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</si>
  <si>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</si>
  <si>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</si>
  <si>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</si>
  <si>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</si>
  <si>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</si>
  <si>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</si>
  <si>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</si>
  <si>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</si>
  <si>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</si>
  <si>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</si>
  <si>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</si>
  <si>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</si>
  <si>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</si>
  <si>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</si>
  <si>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</si>
  <si>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</si>
  <si>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</si>
  <si>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</si>
  <si>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</si>
  <si>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</si>
  <si>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</si>
  <si>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</si>
  <si>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</si>
  <si>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</si>
  <si>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</si>
  <si>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</si>
  <si>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</si>
  <si>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</si>
  <si>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</si>
  <si>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</si>
  <si>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</si>
  <si>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</si>
  <si>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</si>
  <si>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</si>
  <si>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</si>
  <si>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</si>
  <si>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</si>
  <si>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</si>
  <si>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</si>
  <si>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</si>
  <si>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</si>
  <si>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</si>
  <si>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</si>
  <si>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</si>
  <si>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</si>
  <si>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</si>
  <si>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</si>
  <si>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</si>
  <si>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</si>
  <si>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</si>
  <si>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</si>
  <si>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</si>
  <si>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</si>
  <si>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</si>
  <si>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</si>
  <si>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</si>
  <si>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</si>
  <si>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</si>
  <si>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</si>
  <si>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</si>
  <si>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</si>
  <si>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</si>
  <si>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</si>
  <si>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</si>
  <si>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</si>
  <si>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</si>
  <si>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</si>
  <si>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</si>
  <si>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</si>
  <si>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</si>
  <si>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</si>
  <si>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</si>
  <si>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</si>
  <si>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</si>
  <si>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</si>
  <si>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</si>
  <si>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</si>
  <si>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</si>
  <si>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</si>
  <si>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</si>
  <si>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</si>
  <si>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</si>
  <si>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</si>
  <si>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</si>
  <si>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</si>
  <si>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</si>
  <si>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</si>
  <si>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</si>
  <si>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</si>
  <si>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</si>
  <si>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</si>
  <si>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</si>
  <si>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</si>
  <si>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</si>
  <si>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</si>
  <si>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</si>
  <si>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</si>
  <si>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</si>
  <si>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</si>
  <si>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</si>
  <si>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</si>
  <si>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</si>
  <si>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</si>
  <si>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</si>
  <si>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</si>
  <si>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</si>
  <si>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</si>
  <si>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</si>
  <si>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</si>
  <si>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</si>
  <si>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</si>
  <si>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</si>
  <si>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</si>
  <si>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</si>
  <si>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</si>
  <si>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</si>
  <si>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</si>
  <si>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</si>
  <si>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</si>
  <si>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</si>
  <si>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</si>
  <si>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</si>
  <si>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</si>
  <si>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</si>
  <si>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</si>
  <si>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</si>
  <si>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</si>
  <si>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</si>
  <si>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</si>
  <si>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</si>
  <si>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</si>
  <si>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</si>
  <si>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</si>
  <si>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</si>
  <si>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</si>
  <si>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</si>
  <si>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</si>
  <si>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</si>
  <si>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</si>
  <si>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</si>
  <si>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</si>
  <si>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</si>
  <si>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</si>
  <si>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</si>
  <si>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</si>
  <si>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</si>
  <si>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</si>
  <si>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</si>
  <si>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</si>
  <si>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</si>
  <si>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</si>
  <si>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</si>
  <si>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</si>
  <si>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</si>
  <si>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</si>
  <si>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</si>
  <si>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</si>
  <si>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</si>
  <si>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</si>
  <si>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</si>
  <si>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</si>
  <si>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</si>
  <si>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</si>
  <si>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</si>
  <si>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</si>
  <si>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</si>
  <si>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</si>
  <si>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</si>
  <si>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</si>
  <si>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</si>
  <si>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</si>
  <si>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</si>
  <si>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</si>
  <si>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</si>
  <si>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</si>
  <si>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</si>
  <si>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</si>
  <si>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</si>
  <si>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</si>
  <si>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</si>
  <si>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</si>
  <si>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</si>
  <si>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</si>
  <si>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</si>
  <si>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</si>
  <si>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</si>
  <si>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</si>
  <si>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</si>
  <si>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</si>
  <si>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</si>
  <si>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</si>
  <si>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</si>
  <si>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</si>
  <si>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</si>
  <si>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</si>
  <si>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</si>
  <si>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</si>
  <si>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</si>
  <si>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</si>
  <si>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</si>
  <si>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</si>
  <si>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</si>
  <si>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</si>
  <si>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</si>
  <si>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</si>
  <si>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</si>
  <si>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</si>
  <si>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</si>
  <si>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</si>
  <si>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</si>
  <si>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</si>
  <si>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</si>
  <si>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</si>
  <si>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</si>
  <si>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</si>
  <si>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</si>
  <si>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</si>
  <si>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</si>
  <si>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</si>
  <si>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</si>
  <si>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</si>
  <si>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</si>
  <si>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</si>
  <si>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</si>
  <si>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</si>
  <si>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</si>
  <si>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</si>
  <si>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</si>
  <si>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</si>
  <si>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</si>
  <si>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</si>
  <si>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</si>
  <si>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</si>
  <si>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</si>
  <si>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</si>
  <si>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</si>
  <si>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</si>
  <si>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</si>
  <si>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</si>
  <si>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</si>
  <si>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</si>
  <si>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</si>
  <si>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</si>
  <si>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</si>
  <si>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</si>
  <si>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</si>
  <si>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</si>
  <si>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</si>
  <si>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</si>
  <si>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</si>
  <si>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</si>
  <si>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</si>
  <si>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</si>
  <si>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</si>
  <si>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</si>
  <si>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</si>
  <si>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</si>
  <si>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</si>
  <si>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</si>
  <si>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</si>
  <si>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</si>
  <si>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</si>
  <si>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</si>
  <si>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</si>
  <si>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</si>
  <si>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</si>
  <si>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</si>
  <si>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</si>
  <si>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</si>
  <si>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</si>
  <si>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</si>
  <si>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</si>
  <si>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</si>
  <si>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</si>
  <si>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</si>
  <si>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</si>
  <si>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</si>
  <si>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</si>
  <si>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</si>
  <si>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</si>
  <si>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</si>
  <si>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</si>
  <si>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</si>
  <si>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</si>
  <si>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</si>
  <si>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</si>
  <si>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</si>
  <si>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</si>
  <si>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</si>
  <si>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</si>
  <si>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</si>
  <si>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</si>
  <si>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</si>
  <si>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</si>
  <si>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</si>
  <si>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</si>
  <si>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</si>
  <si>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</si>
  <si>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</si>
  <si>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</si>
  <si>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</si>
  <si>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</si>
  <si>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</si>
  <si>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</si>
  <si>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</si>
  <si>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</si>
  <si>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</si>
  <si>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</si>
  <si>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</si>
  <si>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</si>
  <si>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</si>
  <si>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</si>
  <si>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</si>
  <si>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</si>
  <si>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</si>
  <si>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</si>
  <si>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</si>
  <si>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</si>
  <si>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</si>
  <si>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</si>
  <si>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</si>
  <si>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</si>
  <si>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</si>
  <si>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</si>
  <si>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</si>
  <si>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</si>
  <si>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</si>
  <si>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</si>
  <si>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</si>
  <si>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</si>
  <si>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</si>
  <si>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</si>
  <si>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</si>
  <si>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</si>
  <si>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</si>
  <si>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</si>
  <si>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</si>
  <si>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</si>
  <si>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</si>
  <si>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</si>
  <si>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</si>
  <si>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</si>
  <si>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</si>
  <si>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</si>
  <si>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</si>
  <si>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</si>
  <si>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</si>
  <si>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</si>
  <si>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</si>
  <si>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</si>
  <si>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</si>
  <si>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</si>
  <si>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</si>
  <si>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</si>
  <si>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</si>
  <si>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</si>
  <si>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</si>
  <si>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</si>
  <si>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</si>
  <si>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</si>
  <si>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</si>
  <si>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</si>
  <si>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</si>
  <si>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</si>
  <si>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</si>
  <si>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</si>
  <si>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</si>
  <si>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</si>
  <si>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</si>
  <si>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</si>
  <si>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</si>
  <si>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</si>
  <si>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</si>
  <si>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</si>
  <si>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</si>
  <si>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</si>
  <si>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</si>
  <si>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</si>
  <si>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</si>
  <si>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</si>
  <si>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</si>
  <si>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</si>
  <si>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</si>
  <si>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</si>
  <si>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</si>
  <si>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</si>
  <si>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</si>
  <si>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</si>
  <si>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</si>
  <si>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</si>
  <si>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</si>
  <si>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</si>
  <si>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</si>
  <si>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</si>
  <si>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</si>
  <si>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</si>
  <si>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</si>
  <si>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</si>
  <si>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</si>
  <si>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</si>
  <si>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</si>
  <si>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</si>
  <si>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</si>
  <si>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</si>
  <si>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</si>
  <si>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</si>
  <si>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</si>
  <si>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</si>
  <si>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</si>
  <si>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</si>
  <si>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</si>
  <si>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</si>
  <si>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</si>
  <si>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</si>
  <si>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</si>
  <si>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</si>
  <si>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</si>
  <si>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</si>
  <si>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</si>
  <si>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</si>
  <si>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</si>
  <si>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</si>
  <si>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</si>
  <si>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</si>
  <si>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</si>
  <si>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</si>
  <si>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</si>
  <si>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</si>
  <si>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</si>
  <si>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</si>
  <si>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</si>
  <si>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</si>
  <si>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</si>
  <si>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</si>
  <si>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</si>
  <si>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</si>
  <si>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</si>
  <si>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</si>
  <si>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</si>
  <si>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</si>
  <si>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</si>
  <si>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</si>
  <si>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</si>
  <si>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</si>
  <si>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</si>
  <si>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</si>
  <si>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</si>
  <si>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</si>
  <si>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</si>
  <si>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</si>
  <si>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</si>
  <si>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</si>
  <si>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</si>
  <si>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</si>
  <si>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</si>
  <si>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</si>
  <si>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</si>
  <si>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</si>
  <si>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</si>
  <si>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</si>
  <si>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</si>
  <si>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</si>
  <si>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</si>
  <si>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</si>
  <si>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</si>
  <si>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</si>
  <si>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</si>
  <si>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</si>
  <si>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</si>
  <si>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</si>
  <si>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</si>
  <si>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</si>
  <si>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</si>
  <si>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</si>
  <si>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</si>
  <si>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</si>
  <si>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</si>
  <si>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</si>
  <si>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</si>
  <si>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</si>
  <si>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</si>
  <si>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</si>
  <si>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</si>
  <si>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</si>
  <si>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</si>
  <si>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</si>
  <si>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</si>
  <si>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</si>
  <si>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</si>
  <si>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</si>
  <si>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</si>
  <si>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</si>
  <si>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</si>
  <si>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</si>
  <si>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</si>
  <si>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</si>
  <si>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</si>
  <si>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</si>
  <si>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</si>
  <si>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</si>
  <si>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</si>
  <si>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</si>
  <si>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</si>
  <si>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</si>
  <si>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</si>
  <si>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</si>
  <si>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</si>
  <si>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</si>
  <si>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</si>
  <si>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</si>
  <si>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</si>
  <si>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</si>
  <si>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</si>
  <si>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</si>
  <si>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</si>
  <si>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</si>
  <si>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</si>
  <si>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</si>
  <si>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</si>
  <si>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</si>
  <si>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</si>
  <si>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</si>
  <si>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</si>
  <si>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</si>
  <si>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</si>
  <si>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</si>
  <si>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</si>
  <si>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</si>
  <si>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</si>
  <si>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</si>
  <si>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</si>
  <si>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</si>
  <si>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</si>
  <si>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</si>
  <si>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</si>
  <si>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</si>
  <si>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</si>
  <si>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</si>
  <si>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</si>
  <si>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</si>
  <si>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</si>
  <si>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</si>
  <si>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</si>
  <si>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</si>
  <si>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</si>
  <si>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</si>
  <si>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</si>
  <si>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</si>
  <si>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</si>
  <si>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</si>
  <si>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</si>
  <si>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</si>
  <si>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</si>
  <si>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</si>
  <si>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</si>
  <si>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</si>
  <si>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</si>
  <si>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</si>
  <si>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</si>
  <si>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</si>
  <si>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</si>
  <si>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</si>
  <si>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</si>
  <si>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</si>
  <si>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</si>
  <si>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</si>
  <si>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</si>
  <si>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</si>
  <si>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</si>
  <si>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</si>
  <si>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</si>
  <si>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</si>
  <si>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</si>
  <si>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</si>
  <si>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</si>
  <si>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</si>
  <si>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</si>
  <si>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</si>
  <si>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</si>
  <si>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</si>
  <si>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</si>
  <si>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</si>
  <si>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</si>
  <si>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</si>
  <si>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</si>
  <si>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</si>
  <si>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</si>
  <si>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</si>
  <si>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</si>
  <si>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</si>
  <si>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</si>
  <si>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</si>
  <si>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</si>
  <si>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</si>
  <si>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</si>
  <si>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</si>
  <si>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</si>
  <si>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</si>
  <si>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</si>
  <si>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</si>
  <si>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</si>
  <si>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</si>
  <si>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</si>
  <si>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</si>
  <si>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</si>
  <si>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</si>
  <si>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</si>
  <si>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</si>
  <si>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</si>
  <si>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</si>
  <si>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</si>
  <si>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</si>
  <si>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</si>
  <si>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</si>
  <si>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</si>
  <si>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</si>
  <si>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</si>
  <si>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</si>
  <si>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</si>
  <si>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</si>
  <si>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</si>
  <si>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</si>
  <si>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</si>
  <si>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</si>
  <si>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</si>
  <si>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</si>
  <si>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</si>
  <si>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</si>
  <si>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</si>
  <si>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</si>
  <si>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</si>
  <si>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</si>
  <si>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</si>
  <si>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</si>
  <si>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</si>
  <si>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</si>
  <si>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</si>
  <si>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</si>
  <si>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</si>
  <si>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</si>
  <si>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</si>
  <si>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</si>
  <si>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</si>
  <si>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</si>
  <si>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</si>
  <si>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</si>
  <si>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</si>
  <si>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</si>
  <si>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</si>
  <si>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</si>
  <si>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</si>
  <si>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</si>
  <si>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</si>
  <si>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</si>
  <si>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</si>
  <si>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</si>
  <si>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</si>
  <si>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</si>
  <si>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</si>
  <si>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</si>
  <si>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</si>
  <si>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</si>
  <si>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</si>
  <si>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</si>
  <si>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</si>
  <si>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</si>
  <si>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</si>
  <si>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</si>
  <si>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</si>
  <si>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</si>
  <si>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</si>
  <si>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</si>
  <si>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</si>
  <si>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</si>
  <si>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</si>
  <si>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</si>
  <si>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</si>
  <si>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</si>
  <si>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</si>
  <si>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</si>
  <si>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</si>
  <si>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</si>
  <si>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</si>
  <si>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</si>
  <si>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</si>
  <si>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</si>
  <si>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</si>
  <si>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</si>
  <si>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</si>
  <si>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</si>
  <si>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</si>
  <si>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</si>
  <si>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</si>
  <si>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</si>
  <si>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</si>
  <si>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</si>
  <si>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</si>
  <si>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</si>
  <si>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</si>
  <si>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</si>
  <si>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</si>
  <si>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</si>
  <si>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</si>
  <si>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</si>
  <si>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</si>
  <si>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</si>
  <si>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</si>
  <si>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</si>
  <si>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</si>
  <si>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</si>
  <si>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</si>
  <si>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</si>
  <si>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</si>
  <si>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</si>
  <si>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</si>
  <si>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</si>
  <si>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</si>
  <si>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</si>
  <si>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</si>
  <si>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</si>
  <si>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</si>
  <si>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</si>
  <si>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</si>
  <si>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</si>
  <si>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</si>
  <si>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</si>
  <si>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</si>
  <si>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</si>
  <si>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</si>
  <si>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</si>
  <si>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</si>
  <si>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</si>
  <si>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</si>
  <si>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</si>
  <si>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</si>
  <si>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</si>
  <si>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</si>
  <si>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</si>
  <si>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</si>
  <si>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</si>
  <si>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</si>
  <si>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</si>
  <si>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</si>
  <si>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</si>
  <si>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</si>
  <si>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</si>
  <si>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</si>
  <si>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</si>
  <si>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</si>
  <si>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</si>
  <si>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</si>
  <si>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</si>
  <si>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</si>
  <si>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</si>
  <si>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</si>
  <si>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</si>
  <si>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</si>
  <si>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</si>
  <si>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</si>
  <si>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</si>
  <si>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</si>
  <si>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</si>
  <si>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</si>
  <si>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</si>
  <si>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</si>
  <si>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</si>
  <si>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</si>
  <si>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</si>
  <si>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</si>
  <si>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</si>
  <si>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</si>
  <si>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</si>
  <si>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</si>
  <si>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</si>
  <si>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</si>
  <si>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</si>
  <si>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</si>
  <si>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</si>
  <si>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</si>
  <si>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</si>
  <si>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</si>
  <si>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</si>
  <si>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</si>
  <si>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</si>
  <si>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</si>
  <si>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</si>
  <si>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</si>
  <si>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</si>
  <si>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</si>
  <si>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</si>
  <si>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</si>
  <si>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</si>
  <si>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</si>
  <si>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</si>
  <si>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</si>
  <si>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</si>
  <si>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</si>
  <si>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</si>
  <si>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</si>
  <si>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</si>
  <si>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</si>
  <si>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</si>
  <si>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</si>
  <si>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</si>
  <si>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</si>
  <si>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</si>
  <si>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</si>
  <si>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</si>
  <si>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</si>
  <si>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</si>
  <si>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</si>
  <si>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</si>
  <si>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</si>
  <si>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</si>
  <si>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</si>
  <si>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</si>
  <si>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</si>
  <si>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</si>
  <si>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</si>
  <si>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</si>
  <si>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</si>
  <si>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</si>
  <si>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</si>
  <si>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</si>
  <si>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</si>
  <si>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</si>
  <si>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</si>
  <si>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</si>
  <si>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</si>
  <si>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</si>
  <si>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</si>
  <si>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</si>
  <si>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</si>
  <si>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</si>
  <si>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</si>
  <si>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</si>
  <si>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</si>
  <si>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</si>
  <si>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</si>
  <si>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</si>
  <si>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</si>
  <si>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</si>
  <si>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</si>
  <si>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</si>
  <si>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</si>
  <si>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</si>
  <si>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</si>
  <si>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</si>
  <si>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</si>
  <si>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</si>
  <si>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</si>
  <si>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</si>
  <si>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</si>
  <si>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</si>
  <si>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</si>
  <si>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</si>
  <si>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</si>
  <si>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</si>
  <si>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</si>
  <si>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</si>
  <si>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</si>
  <si>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</si>
  <si>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</si>
  <si>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</si>
  <si>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</si>
  <si>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</si>
  <si>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</si>
  <si>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</si>
  <si>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</si>
  <si>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</si>
  <si>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</si>
  <si>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</si>
  <si>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</si>
  <si>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</si>
  <si>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</si>
  <si>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</si>
  <si>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</si>
  <si>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</si>
  <si>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</si>
  <si>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</si>
  <si>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</si>
  <si>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</si>
  <si>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</si>
  <si>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</si>
  <si>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</si>
  <si>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</si>
  <si>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</si>
  <si>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</si>
  <si>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</si>
  <si>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</si>
  <si>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</si>
  <si>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</si>
  <si>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</si>
  <si>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</si>
  <si>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</si>
  <si>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</si>
  <si>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</si>
  <si>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</si>
  <si>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</si>
  <si>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</si>
  <si>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</si>
  <si>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</si>
  <si>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</si>
  <si>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</si>
  <si>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</si>
  <si>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</si>
  <si>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</si>
  <si>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</si>
  <si>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</si>
  <si>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</si>
  <si>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</si>
  <si>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</si>
  <si>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</si>
  <si>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</si>
  <si>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</si>
  <si>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</si>
  <si>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</si>
  <si>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</si>
  <si>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</si>
  <si>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</si>
  <si>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</si>
  <si>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</si>
  <si>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</si>
  <si>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</si>
  <si>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</si>
  <si>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</si>
  <si>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</si>
  <si>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</si>
  <si>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</si>
  <si>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</si>
  <si>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</si>
  <si>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</si>
  <si>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</si>
  <si>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</si>
  <si>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</si>
  <si>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</si>
  <si>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</si>
  <si>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</si>
  <si>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</si>
  <si>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</si>
  <si>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</si>
  <si>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</si>
  <si>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</si>
  <si>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</si>
  <si>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</si>
  <si>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</si>
  <si>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</si>
  <si>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</si>
  <si>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</si>
  <si>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</si>
  <si>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</si>
  <si>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</si>
  <si>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</si>
  <si>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</si>
  <si>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</si>
  <si>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</si>
  <si>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</si>
  <si>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</si>
  <si>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</si>
  <si>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</si>
  <si>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</si>
  <si>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</si>
  <si>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</si>
  <si>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</si>
  <si>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</si>
  <si>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</si>
  <si>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</si>
  <si>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</si>
  <si>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</si>
  <si>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</si>
  <si>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</si>
  <si>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</si>
  <si>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</si>
  <si>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</si>
  <si>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</si>
  <si>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</si>
  <si>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</si>
  <si>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</si>
  <si>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</si>
  <si>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</si>
  <si>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</si>
  <si>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</si>
  <si>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</si>
  <si>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</si>
  <si>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</si>
  <si>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</si>
  <si>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</si>
  <si>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</si>
  <si>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</si>
  <si>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</si>
  <si>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</si>
  <si>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</si>
  <si>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</si>
  <si>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</si>
  <si>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</si>
  <si>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</si>
  <si>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</si>
  <si>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</si>
  <si>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</si>
  <si>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</si>
  <si>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</si>
  <si>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</si>
  <si>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</si>
  <si>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</si>
  <si>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</si>
  <si>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</si>
  <si>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</si>
  <si>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</si>
  <si>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</si>
  <si>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</si>
  <si>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</si>
  <si>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</si>
  <si>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</si>
  <si>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</si>
  <si>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</si>
  <si>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</si>
  <si>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</si>
  <si>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</si>
  <si>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</si>
  <si>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</si>
  <si>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</si>
  <si>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</si>
  <si>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</si>
  <si>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</si>
  <si>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</si>
  <si>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</si>
  <si>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</si>
  <si>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</si>
  <si>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</si>
  <si>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</si>
  <si>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</si>
  <si>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</si>
  <si>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</si>
  <si>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</si>
  <si>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</si>
  <si>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</si>
  <si>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</si>
  <si>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</si>
  <si>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</si>
  <si>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</si>
  <si>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</si>
  <si>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</si>
  <si>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</si>
  <si>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</si>
  <si>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</si>
  <si>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</si>
  <si>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</si>
  <si>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</si>
  <si>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</si>
  <si>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</si>
  <si>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</si>
  <si>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</si>
  <si>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</si>
  <si>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</si>
  <si>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</si>
  <si>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</si>
  <si>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</si>
  <si>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</si>
  <si>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</si>
  <si>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</si>
  <si>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</si>
  <si>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</si>
  <si>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</si>
  <si>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</si>
  <si>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</si>
  <si>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</si>
  <si>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</si>
  <si>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</si>
  <si>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</si>
  <si>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</si>
  <si>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</si>
  <si>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</si>
  <si>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</si>
  <si>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</si>
  <si>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</si>
  <si>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</si>
  <si>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</si>
  <si>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</si>
  <si>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</si>
  <si>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</si>
  <si>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</si>
  <si>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</si>
  <si>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</si>
  <si>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</si>
  <si>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</si>
  <si>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</si>
  <si>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</si>
  <si>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</si>
  <si>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</si>
  <si>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</si>
  <si>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</si>
  <si>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</si>
  <si>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</si>
  <si>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</si>
  <si>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</si>
  <si>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</si>
  <si>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</si>
  <si>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</si>
  <si>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</si>
  <si>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</si>
  <si>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</si>
  <si>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</si>
  <si>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</si>
  <si>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</si>
  <si>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</si>
  <si>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</si>
  <si>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</si>
  <si>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</si>
  <si>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</si>
  <si>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</si>
  <si>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</si>
  <si>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</si>
  <si>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</si>
  <si>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</si>
  <si>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</si>
  <si>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</si>
  <si>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</si>
  <si>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</si>
  <si>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</si>
  <si>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</si>
  <si>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</si>
  <si>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</si>
  <si>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</si>
  <si>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</si>
  <si>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</si>
  <si>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</si>
  <si>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</si>
  <si>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</si>
  <si>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</si>
  <si>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</si>
  <si>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</si>
  <si>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</si>
  <si>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</si>
  <si>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</si>
  <si>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</si>
  <si>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</si>
  <si>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</si>
  <si>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</si>
  <si>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</si>
  <si>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</si>
  <si>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</si>
  <si>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</si>
  <si>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</si>
  <si>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</si>
  <si>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</si>
  <si>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</si>
  <si>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</si>
  <si>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</si>
  <si>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</si>
  <si>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</si>
  <si>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</si>
  <si>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</si>
  <si>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</si>
  <si>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</si>
  <si>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</si>
  <si>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</si>
  <si>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</si>
  <si>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</si>
  <si>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</si>
  <si>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</si>
  <si>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</si>
  <si>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</si>
  <si>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</si>
  <si>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</si>
  <si>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</si>
  <si>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</si>
  <si>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</si>
  <si>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</si>
  <si>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</si>
  <si>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</si>
  <si>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</si>
  <si>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</si>
  <si>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</si>
  <si>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</si>
  <si>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</si>
  <si>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</si>
  <si>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</si>
  <si>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</si>
  <si>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</si>
  <si>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</si>
  <si>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</si>
  <si>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</si>
  <si>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</si>
  <si>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</si>
  <si>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</si>
  <si>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</si>
  <si>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</si>
  <si>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</si>
  <si>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</si>
  <si>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</si>
  <si>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</si>
  <si>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</si>
  <si>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</si>
  <si>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</si>
  <si>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</si>
  <si>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</si>
  <si>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</si>
  <si>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</si>
  <si>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</si>
  <si>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</si>
  <si>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</si>
  <si>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</si>
  <si>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</si>
  <si>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</si>
  <si>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</si>
  <si>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</si>
  <si>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</si>
  <si>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</si>
  <si>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</si>
  <si>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</si>
  <si>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</si>
  <si>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</si>
  <si>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</si>
  <si>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</si>
  <si>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</si>
  <si>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</si>
  <si>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</si>
  <si>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</si>
  <si>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</si>
  <si>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</si>
  <si>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</si>
  <si>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</si>
  <si>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</si>
  <si>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</si>
  <si>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</si>
  <si>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</si>
  <si>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</si>
  <si>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</si>
  <si>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</si>
  <si>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</si>
  <si>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</si>
  <si>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</si>
  <si>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</si>
  <si>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</si>
  <si>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</si>
  <si>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</si>
  <si>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</si>
  <si>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</si>
  <si>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</si>
  <si>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</si>
  <si>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</si>
  <si>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</si>
  <si>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</si>
  <si>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</si>
  <si>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</si>
  <si>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</si>
  <si>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</si>
  <si>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</si>
  <si>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</si>
  <si>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</si>
  <si>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</si>
  <si>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</si>
  <si>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</si>
  <si>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</si>
  <si>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</si>
  <si>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</si>
  <si>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</si>
  <si>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</si>
  <si>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</si>
  <si>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</si>
  <si>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</si>
  <si>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</si>
  <si>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</si>
  <si>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</si>
  <si>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</si>
  <si>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</si>
  <si>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</si>
  <si>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</si>
  <si>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</si>
  <si>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</si>
  <si>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</si>
  <si>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</si>
  <si>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</si>
  <si>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</si>
  <si>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</si>
  <si>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</si>
  <si>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</si>
  <si>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</si>
  <si>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</si>
  <si>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</si>
  <si>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</si>
  <si>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</si>
  <si>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</si>
  <si>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</si>
  <si>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</si>
  <si>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</si>
  <si>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</si>
  <si>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</si>
  <si>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</si>
  <si>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</si>
  <si>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</si>
  <si>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</si>
  <si>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</si>
  <si>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</si>
  <si>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</si>
  <si>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</si>
  <si>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</si>
  <si>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</si>
  <si>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</si>
  <si>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</si>
  <si>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</si>
  <si>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</si>
  <si>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</si>
  <si>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</si>
  <si>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</si>
  <si>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</si>
  <si>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</si>
  <si>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</si>
  <si>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</si>
  <si>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</si>
  <si>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</si>
  <si>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</si>
  <si>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</si>
  <si>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</si>
  <si>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</si>
  <si>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</si>
  <si>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</si>
  <si>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</si>
  <si>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</si>
  <si>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</si>
  <si>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</si>
  <si>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</si>
  <si>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</si>
  <si>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</si>
  <si>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</si>
  <si>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</si>
  <si>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</si>
  <si>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</si>
  <si>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</si>
  <si>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</si>
  <si>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</si>
  <si>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</si>
  <si>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</si>
  <si>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</si>
  <si>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</si>
  <si>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</si>
  <si>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</si>
  <si>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</si>
  <si>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</si>
  <si>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</si>
  <si>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</si>
  <si>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</si>
  <si>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</si>
  <si>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</si>
  <si>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</si>
  <si>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</si>
  <si>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</si>
  <si>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</si>
  <si>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</si>
  <si>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</si>
  <si>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</si>
  <si>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</si>
  <si>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</si>
  <si>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</si>
  <si>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</si>
  <si>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</si>
  <si>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</si>
  <si>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</si>
  <si>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</si>
  <si>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</si>
  <si>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</si>
  <si>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</si>
  <si>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</si>
  <si>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</si>
  <si>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</si>
  <si>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</si>
  <si>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</si>
  <si>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</si>
  <si>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</si>
  <si>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</si>
  <si>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</si>
  <si>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</si>
  <si>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</si>
  <si>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</si>
  <si>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</si>
  <si>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</si>
  <si>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</si>
  <si>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</si>
  <si>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</si>
  <si>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</si>
  <si>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</si>
  <si>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</si>
  <si>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</si>
  <si>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</si>
  <si>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</si>
  <si>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</si>
  <si>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</si>
  <si>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</si>
  <si>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</si>
  <si>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</si>
  <si>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</si>
  <si>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</si>
  <si>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</si>
  <si>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</si>
  <si>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</si>
  <si>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</si>
  <si>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</si>
  <si>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</si>
  <si>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</si>
  <si>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</si>
  <si>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</si>
  <si>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</si>
  <si>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</si>
  <si>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</si>
  <si>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</si>
  <si>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</si>
  <si>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</si>
  <si>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</si>
  <si>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</si>
  <si>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</si>
  <si>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</si>
  <si>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</si>
  <si>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</si>
  <si>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</si>
  <si>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</si>
  <si>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</si>
  <si>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</si>
  <si>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</si>
  <si>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</si>
  <si>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</si>
  <si>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</si>
  <si>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</si>
  <si>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</si>
  <si>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</si>
  <si>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</si>
  <si>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</si>
  <si>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</si>
  <si>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</si>
  <si>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</si>
  <si>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</si>
  <si>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</si>
  <si>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</si>
  <si>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</si>
  <si>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</si>
  <si>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</si>
  <si>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</si>
  <si>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</si>
  <si>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</si>
  <si>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</si>
  <si>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</si>
  <si>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</si>
  <si>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</si>
  <si>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</si>
  <si>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</si>
  <si>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</si>
  <si>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</si>
  <si>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</si>
  <si>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</si>
  <si>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</si>
  <si>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</si>
  <si>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</si>
  <si>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</si>
  <si>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</si>
  <si>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</si>
  <si>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</si>
  <si>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</si>
  <si>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</si>
  <si>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</si>
  <si>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</si>
  <si>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</si>
  <si>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</si>
  <si>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</si>
  <si>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</si>
  <si>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</si>
  <si>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</si>
  <si>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</si>
  <si>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</si>
  <si>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</si>
  <si>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</si>
  <si>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</si>
  <si>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</si>
  <si>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</si>
  <si>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</si>
  <si>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</si>
  <si>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</si>
  <si>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</si>
  <si>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</si>
  <si>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</si>
  <si>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</si>
  <si>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</si>
  <si>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</si>
  <si>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</si>
  <si>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</si>
  <si>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</si>
  <si>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</si>
  <si>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</si>
  <si>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</si>
  <si>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</si>
  <si>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</si>
  <si>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</si>
  <si>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</si>
  <si>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</si>
  <si>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</si>
  <si>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</si>
  <si>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</si>
  <si>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</si>
  <si>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</si>
  <si>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</si>
  <si>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</si>
  <si>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</si>
  <si>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</si>
  <si>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</si>
  <si>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</si>
  <si>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</si>
  <si>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</si>
  <si>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</si>
  <si>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</si>
  <si>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</si>
  <si>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</si>
  <si>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</si>
  <si>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</si>
  <si>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</si>
  <si>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</si>
  <si>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</si>
  <si>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</si>
  <si>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</si>
  <si>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</si>
  <si>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</si>
  <si>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</si>
  <si>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</si>
  <si>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</si>
  <si>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</si>
  <si>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</si>
  <si>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</si>
  <si>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</si>
  <si>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</si>
  <si>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</si>
  <si>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</si>
  <si>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</si>
  <si>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</si>
  <si>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</si>
  <si>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</si>
  <si>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</si>
  <si>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</si>
  <si>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</si>
  <si>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</si>
  <si>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</si>
  <si>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</si>
  <si>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</si>
  <si>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</si>
  <si>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</si>
  <si>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</si>
  <si>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</si>
  <si>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</si>
  <si>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</si>
  <si>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</si>
  <si>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</si>
  <si>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</si>
  <si>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</si>
  <si>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</si>
  <si>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</si>
  <si>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</si>
  <si>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</si>
  <si>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</si>
  <si>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</si>
  <si>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</si>
  <si>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</si>
  <si>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</si>
  <si>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</si>
  <si>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</si>
  <si>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</si>
  <si>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</si>
  <si>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</si>
  <si>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</si>
  <si>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</si>
  <si>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</si>
  <si>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</si>
  <si>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</si>
  <si>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</si>
  <si>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</si>
  <si>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</si>
  <si>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</si>
  <si>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</si>
  <si>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</si>
  <si>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</si>
  <si>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</si>
  <si>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</si>
  <si>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</si>
  <si>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</si>
  <si>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</si>
  <si>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</si>
  <si>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</si>
  <si>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</si>
  <si>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</si>
  <si>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</si>
  <si>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</si>
  <si>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</si>
  <si>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</si>
  <si>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</si>
  <si>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</si>
  <si>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</si>
  <si>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</si>
  <si>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</si>
  <si>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</si>
  <si>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</si>
  <si>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</si>
  <si>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</si>
  <si>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</si>
  <si>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</si>
  <si>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</si>
  <si>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</si>
  <si>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</si>
  <si>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</si>
  <si>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</si>
  <si>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</si>
  <si>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</si>
  <si>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</si>
  <si>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</si>
  <si>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</si>
  <si>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</si>
  <si>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</si>
  <si>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</si>
  <si>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</si>
  <si>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</si>
  <si>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</si>
  <si>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</si>
  <si>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</si>
  <si>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</si>
  <si>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</si>
  <si>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</si>
  <si>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</si>
  <si>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</si>
  <si>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</si>
  <si>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</si>
  <si>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</si>
  <si>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</si>
  <si>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</si>
  <si>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</si>
  <si>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</si>
  <si>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</si>
  <si>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</si>
  <si>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</si>
  <si>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</si>
  <si>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</si>
  <si>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</si>
  <si>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</si>
  <si>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</si>
  <si>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</si>
  <si>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</si>
  <si>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</si>
  <si>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</si>
  <si>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</si>
  <si>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</si>
  <si>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</si>
  <si>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</si>
  <si>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</si>
  <si>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</si>
  <si>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</si>
  <si>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</si>
  <si>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</si>
  <si>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</si>
  <si>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</si>
  <si>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</si>
  <si>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</si>
  <si>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</si>
  <si>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</si>
  <si>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</si>
  <si>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</si>
  <si>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</si>
  <si>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</si>
  <si>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</si>
  <si>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</si>
  <si>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</si>
  <si>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</si>
  <si>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</si>
  <si>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</si>
  <si>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</si>
  <si>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</si>
  <si>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</si>
  <si>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</si>
  <si>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</si>
  <si>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</si>
  <si>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</si>
  <si>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</si>
  <si>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</si>
  <si>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</si>
  <si>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</si>
  <si>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</si>
  <si>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</si>
  <si>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</si>
  <si>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</si>
  <si>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</si>
  <si>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</si>
  <si>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</si>
  <si>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</si>
  <si>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</si>
  <si>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</si>
  <si>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</si>
  <si>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</si>
  <si>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</si>
  <si>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</si>
  <si>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</si>
  <si>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</si>
  <si>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</si>
  <si>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</si>
  <si>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</si>
  <si>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</si>
  <si>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</si>
  <si>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</si>
  <si>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</si>
  <si>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</si>
  <si>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</si>
  <si>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</si>
  <si>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</si>
  <si>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</si>
  <si>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</si>
  <si>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</si>
  <si>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</si>
  <si>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</si>
  <si>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</si>
  <si>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</si>
  <si>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</si>
  <si>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</si>
  <si>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</si>
  <si>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</si>
  <si>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</si>
  <si>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</si>
  <si>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</si>
  <si>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</si>
  <si>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</si>
  <si>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</si>
  <si>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</si>
  <si>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</si>
  <si>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</si>
  <si>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</si>
  <si>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</si>
  <si>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</si>
  <si>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</si>
  <si>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</si>
  <si>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</si>
  <si>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</si>
  <si>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</si>
  <si>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</si>
  <si>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</si>
  <si>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</si>
  <si>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</si>
  <si>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</si>
  <si>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</si>
  <si>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</si>
  <si>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</si>
  <si>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</si>
  <si>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</si>
  <si>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</si>
  <si>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</si>
  <si>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</si>
  <si>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</si>
  <si>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</si>
  <si>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</si>
  <si>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</si>
  <si>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</si>
  <si>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</si>
  <si>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</si>
  <si>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</si>
  <si>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</si>
  <si>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</si>
  <si>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</si>
  <si>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</si>
  <si>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</si>
  <si>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</si>
  <si>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</si>
  <si>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</si>
  <si>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</si>
  <si>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</si>
  <si>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</si>
  <si>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</si>
  <si>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</si>
  <si>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</si>
  <si>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</si>
  <si>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</si>
  <si>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</si>
  <si>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</si>
  <si>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</si>
  <si>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</si>
  <si>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</si>
  <si>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</si>
  <si>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</si>
  <si>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</si>
  <si>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</si>
  <si>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</si>
  <si>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</si>
  <si>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</si>
  <si>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</si>
  <si>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</si>
  <si>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</si>
  <si>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</si>
  <si>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</si>
  <si>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</si>
  <si>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</si>
  <si>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</si>
  <si>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</si>
  <si>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</si>
  <si>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</si>
  <si>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</si>
  <si>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</si>
  <si>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</si>
  <si>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</si>
  <si>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</si>
  <si>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</si>
  <si>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</si>
  <si>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</si>
  <si>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</si>
  <si>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</si>
  <si>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</si>
  <si>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</si>
  <si>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</si>
  <si>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</si>
  <si>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</si>
  <si>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</si>
  <si>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</si>
  <si>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</si>
  <si>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</si>
  <si>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</si>
  <si>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</si>
  <si>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</si>
  <si>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</si>
  <si>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</si>
  <si>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</si>
  <si>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</si>
  <si>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</si>
  <si>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</si>
  <si>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</si>
  <si>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</si>
  <si>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</si>
  <si>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</si>
  <si>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</si>
  <si>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</si>
  <si>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</si>
  <si>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</si>
  <si>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</si>
  <si>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</si>
  <si>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</si>
  <si>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</si>
  <si>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</si>
  <si>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</si>
  <si>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</si>
  <si>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</si>
  <si>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</si>
  <si>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</si>
  <si>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</si>
  <si>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</si>
  <si>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</si>
  <si>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</si>
  <si>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</si>
  <si>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</si>
  <si>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</si>
  <si>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</si>
  <si>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</si>
  <si>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</si>
  <si>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</si>
  <si>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</si>
  <si>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</si>
  <si>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</si>
  <si>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</si>
  <si>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</si>
  <si>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</si>
  <si>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</si>
  <si>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</si>
  <si>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</si>
  <si>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</si>
  <si>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</si>
  <si>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</si>
  <si>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</si>
  <si>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</si>
  <si>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</si>
  <si>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</si>
  <si>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</si>
  <si>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</si>
  <si>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</si>
  <si>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</si>
  <si>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</si>
  <si>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</si>
  <si>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</si>
  <si>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</si>
  <si>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</si>
  <si>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</si>
  <si>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</si>
  <si>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</si>
  <si>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</si>
  <si>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</si>
  <si>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</si>
  <si>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</si>
  <si>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</si>
  <si>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</si>
  <si>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</si>
  <si>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</si>
  <si>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</si>
  <si>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</si>
  <si>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</si>
  <si>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</si>
  <si>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</si>
  <si>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</si>
  <si>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</si>
  <si>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</si>
  <si>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</si>
  <si>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</si>
  <si>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</si>
  <si>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</si>
  <si>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</si>
  <si>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</si>
  <si>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</si>
  <si>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</si>
  <si>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</si>
  <si>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</si>
  <si>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</si>
  <si>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</si>
  <si>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</si>
  <si>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</si>
  <si>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</si>
  <si>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</si>
  <si>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</si>
  <si>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</si>
  <si>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</si>
  <si>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</si>
  <si>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</si>
  <si>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</si>
  <si>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</si>
  <si>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</si>
  <si>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</si>
  <si>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</si>
  <si>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</si>
  <si>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</si>
  <si>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</si>
  <si>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</si>
  <si>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</si>
  <si>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</si>
  <si>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</si>
  <si>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</si>
  <si>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</si>
  <si>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</si>
  <si>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</si>
  <si>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</si>
  <si>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</si>
  <si>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</si>
  <si>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</si>
  <si>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</si>
  <si>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</si>
  <si>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</si>
  <si>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</si>
  <si>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</si>
  <si>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</si>
  <si>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</si>
  <si>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</si>
  <si>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</si>
  <si>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</si>
  <si>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</si>
  <si>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</si>
  <si>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</si>
  <si>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</si>
  <si>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</si>
  <si>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</si>
  <si>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</si>
  <si>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</si>
  <si>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</si>
  <si>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</si>
  <si>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</si>
  <si>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</si>
  <si>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</si>
  <si>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</si>
  <si>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</si>
  <si>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</si>
  <si>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</si>
  <si>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</si>
  <si>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</si>
  <si>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</si>
  <si>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</si>
  <si>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</si>
  <si>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</si>
  <si>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</si>
  <si>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</si>
  <si>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</si>
  <si>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</si>
  <si>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</si>
  <si>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</si>
  <si>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</si>
  <si>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</si>
  <si>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</si>
  <si>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</si>
  <si>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</si>
  <si>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</si>
  <si>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</si>
  <si>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</si>
  <si>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</si>
  <si>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</si>
  <si>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</si>
  <si>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</si>
  <si>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</si>
  <si>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</si>
  <si>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</si>
  <si>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</si>
  <si>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</si>
  <si>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</si>
  <si>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</si>
  <si>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</si>
  <si>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</si>
  <si>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</si>
  <si>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</si>
  <si>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</si>
  <si>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</si>
  <si>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</si>
  <si>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</si>
  <si>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</si>
  <si>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</si>
  <si>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</si>
  <si>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</si>
  <si>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</si>
  <si>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</si>
  <si>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</si>
  <si>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</si>
  <si>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</si>
  <si>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</si>
  <si>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</si>
  <si>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</si>
  <si>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</si>
  <si>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</si>
  <si>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</si>
  <si>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</si>
  <si>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</si>
  <si>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</si>
  <si>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</si>
  <si>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</si>
  <si>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</si>
  <si>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</si>
  <si>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</si>
  <si>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</si>
  <si>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</si>
  <si>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</si>
  <si>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</si>
  <si>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</si>
  <si>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</si>
  <si>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</si>
  <si>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</si>
  <si>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</si>
  <si>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</si>
  <si>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</si>
  <si>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</si>
  <si>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</si>
  <si>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</si>
  <si>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</si>
  <si>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</si>
  <si>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</si>
  <si>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</si>
  <si>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</si>
  <si>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</si>
  <si>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</si>
  <si>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</si>
  <si>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</si>
  <si>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</si>
  <si>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</si>
  <si>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</si>
  <si>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</si>
  <si>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</si>
  <si>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</si>
  <si>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</si>
  <si>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</si>
  <si>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</si>
  <si>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</si>
  <si>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</si>
  <si>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</si>
  <si>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</si>
  <si>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</si>
  <si>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</si>
  <si>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</si>
  <si>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</si>
  <si>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</si>
  <si>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</si>
  <si>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</si>
  <si>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</si>
  <si>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</si>
  <si>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</si>
  <si>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</si>
  <si>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</si>
  <si>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</si>
  <si>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</si>
  <si>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</si>
  <si>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</si>
  <si>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</si>
  <si>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</si>
  <si>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</si>
  <si>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</si>
  <si>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</si>
  <si>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</si>
  <si>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</si>
  <si>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</si>
  <si>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</si>
  <si>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</si>
  <si>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</si>
  <si>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</si>
  <si>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</si>
  <si>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</si>
  <si>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</si>
  <si>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</si>
  <si>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</si>
  <si>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</si>
  <si>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</si>
  <si>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</si>
  <si>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</si>
  <si>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</si>
  <si>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</si>
  <si>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</si>
  <si>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</si>
  <si>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</si>
  <si>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</si>
  <si>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</si>
  <si>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</si>
  <si>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</si>
  <si>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</si>
  <si>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</si>
  <si>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</si>
  <si>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</si>
  <si>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</si>
  <si>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</si>
  <si>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</si>
  <si>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</si>
  <si>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</si>
  <si>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</si>
  <si>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</si>
  <si>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</si>
  <si>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</si>
  <si>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</si>
  <si>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</si>
  <si>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</si>
  <si>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</si>
  <si>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</si>
  <si>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</si>
  <si>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</si>
  <si>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</si>
  <si>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</si>
  <si>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</si>
  <si>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</si>
  <si>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</si>
  <si>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</si>
  <si>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</si>
  <si>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</si>
  <si>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</si>
  <si>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</si>
  <si>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</si>
  <si>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</si>
  <si>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</si>
  <si>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</si>
  <si>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</si>
  <si>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</si>
  <si>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</si>
  <si>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</si>
  <si>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</si>
  <si>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</si>
  <si>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</si>
  <si>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</si>
  <si>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</si>
  <si>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</si>
  <si>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</si>
  <si>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</si>
  <si>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</si>
  <si>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</si>
  <si>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</si>
  <si>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</si>
  <si>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</si>
  <si>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</si>
  <si>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</si>
  <si>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</si>
  <si>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</si>
  <si>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</si>
  <si>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</si>
  <si>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</si>
  <si>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</si>
  <si>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</si>
  <si>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</si>
  <si>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</si>
  <si>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</si>
  <si>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</si>
  <si>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</si>
  <si>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</si>
  <si>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</si>
  <si>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</si>
  <si>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</si>
  <si>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</si>
  <si>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</si>
  <si>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</si>
  <si>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</si>
  <si>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</si>
  <si>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</si>
  <si>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</si>
  <si>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</si>
  <si>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</si>
  <si>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</si>
  <si>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</si>
  <si>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</si>
  <si>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</si>
  <si>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</si>
  <si>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</si>
  <si>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</si>
  <si>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</si>
  <si>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</si>
  <si>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</si>
  <si>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</si>
  <si>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</si>
  <si>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</si>
  <si>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</si>
  <si>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</si>
  <si>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</si>
  <si>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</si>
  <si>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</si>
  <si>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</si>
  <si>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</si>
  <si>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</si>
  <si>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</si>
  <si>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</si>
  <si>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</si>
  <si>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</si>
  <si>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</si>
  <si>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</si>
  <si>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</si>
  <si>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</si>
  <si>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</si>
  <si>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</si>
  <si>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</si>
  <si>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</si>
  <si>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</si>
  <si>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</si>
  <si>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</si>
  <si>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</si>
  <si>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</si>
  <si>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</si>
  <si>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</si>
  <si>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</si>
  <si>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</si>
  <si>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</si>
  <si>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</si>
  <si>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</si>
  <si>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</si>
  <si>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</si>
  <si>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</si>
  <si>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</si>
  <si>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</si>
  <si>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</si>
  <si>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</si>
  <si>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</si>
  <si>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</si>
  <si>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</si>
  <si>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</si>
  <si>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</si>
  <si>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</si>
  <si>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</si>
  <si>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</si>
  <si>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</si>
  <si>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</si>
  <si>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</si>
  <si>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</si>
  <si>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</si>
  <si>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</si>
  <si>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</si>
  <si>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</si>
  <si>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</si>
  <si>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</si>
  <si>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</si>
  <si>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</si>
  <si>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</si>
  <si>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</si>
  <si>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</si>
  <si>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</si>
  <si>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</si>
  <si>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</si>
  <si>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</si>
  <si>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</si>
  <si>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</si>
  <si>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</si>
  <si>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</si>
  <si>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</si>
  <si>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</si>
  <si>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</si>
  <si>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</si>
  <si>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</si>
  <si>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</si>
  <si>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</si>
  <si>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</si>
  <si>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</si>
  <si>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</si>
  <si>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</si>
  <si>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</si>
  <si>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</si>
  <si>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</si>
  <si>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</si>
  <si>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</si>
  <si>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</si>
  <si>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</si>
  <si>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</si>
  <si>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</si>
  <si>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</si>
  <si>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</si>
  <si>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</si>
  <si>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</si>
  <si>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</si>
  <si>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</si>
  <si>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</si>
  <si>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</si>
  <si>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</si>
  <si>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</si>
  <si>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</si>
  <si>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</si>
  <si>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</si>
  <si>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</si>
  <si>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</si>
  <si>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</si>
  <si>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</si>
  <si>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</si>
  <si>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</si>
  <si>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</si>
  <si>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</si>
  <si>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</si>
  <si>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</si>
  <si>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</si>
  <si>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</si>
  <si>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</si>
  <si>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</si>
  <si>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</si>
  <si>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</si>
  <si>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</si>
  <si>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</si>
  <si>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</si>
  <si>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</si>
  <si>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</si>
  <si>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</si>
  <si>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</si>
  <si>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</si>
  <si>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</si>
  <si>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</si>
  <si>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</si>
  <si>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</si>
  <si>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</si>
  <si>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</si>
  <si>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</si>
  <si>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</si>
  <si>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</si>
  <si>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</si>
  <si>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</si>
  <si>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</si>
  <si>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</si>
  <si>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</si>
  <si>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</si>
  <si>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</si>
  <si>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</si>
  <si>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</si>
  <si>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</si>
  <si>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</si>
  <si>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</si>
  <si>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</si>
  <si>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</si>
  <si>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</si>
  <si>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</si>
  <si>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</si>
  <si>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</si>
  <si>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</si>
  <si>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</si>
  <si>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</si>
  <si>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</si>
  <si>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</si>
  <si>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</si>
  <si>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</si>
  <si>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</si>
  <si>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</si>
  <si>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</si>
  <si>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</si>
  <si>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</si>
  <si>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</si>
  <si>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</si>
  <si>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</si>
  <si>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</si>
  <si>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</si>
  <si>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</si>
  <si>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</si>
  <si>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</si>
  <si>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</si>
  <si>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</si>
  <si>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</si>
  <si>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</si>
  <si>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</si>
  <si>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</si>
  <si>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</si>
  <si>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</si>
  <si>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</si>
  <si>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</si>
  <si>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</si>
  <si>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</si>
  <si>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</si>
  <si>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</si>
  <si>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</si>
  <si>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</si>
  <si>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</si>
  <si>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</si>
  <si>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</si>
  <si>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</si>
  <si>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</si>
  <si>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</si>
  <si>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</si>
  <si>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</si>
  <si>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</si>
  <si>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</si>
  <si>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</si>
  <si>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</si>
  <si>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</si>
  <si>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</si>
  <si>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</si>
  <si>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</si>
  <si>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</si>
  <si>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</si>
  <si>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</si>
  <si>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</si>
  <si>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</si>
  <si>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</si>
  <si>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</si>
  <si>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</si>
  <si>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</si>
  <si>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</si>
  <si>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</si>
  <si>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</si>
  <si>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</si>
  <si>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</si>
  <si>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</si>
  <si>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</si>
  <si>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</si>
  <si>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</si>
  <si>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</si>
  <si>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</si>
  <si>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</si>
  <si>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</si>
  <si>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</si>
  <si>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</si>
  <si>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</si>
  <si>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</si>
  <si>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</si>
  <si>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</si>
  <si>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</si>
  <si>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</si>
  <si>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</si>
  <si>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</si>
  <si>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</si>
  <si>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</si>
  <si>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</si>
  <si>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</si>
  <si>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</si>
  <si>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</si>
  <si>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</si>
  <si>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</si>
  <si>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</si>
  <si>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</si>
  <si>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</si>
  <si>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</si>
  <si>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</si>
  <si>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</si>
  <si>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</si>
  <si>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</si>
  <si>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</si>
  <si>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</si>
  <si>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</si>
  <si>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</si>
  <si>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</si>
  <si>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</si>
  <si>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</si>
  <si>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</si>
  <si>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</si>
  <si>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</si>
  <si>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</si>
  <si>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</si>
  <si>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</si>
  <si>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</si>
  <si>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</si>
  <si>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</si>
  <si>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</si>
  <si>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</si>
  <si>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</si>
  <si>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</si>
  <si>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</si>
  <si>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</si>
  <si>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</si>
  <si>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</si>
  <si>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</si>
  <si>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</si>
  <si>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</si>
  <si>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</si>
  <si>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</si>
  <si>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</si>
  <si>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</si>
  <si>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</si>
  <si>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</si>
  <si>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</si>
  <si>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</si>
  <si>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</si>
  <si>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</si>
  <si>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</si>
  <si>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</si>
  <si>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</si>
  <si>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</si>
  <si>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</si>
  <si>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</si>
  <si>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</si>
  <si>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</si>
  <si>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</si>
  <si>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</si>
  <si>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</si>
  <si>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</si>
  <si>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</si>
  <si>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</si>
  <si>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</si>
  <si>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</si>
  <si>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</si>
  <si>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</si>
  <si>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</si>
  <si>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</si>
  <si>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</si>
  <si>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</si>
  <si>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</si>
  <si>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</si>
  <si>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</si>
  <si>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</si>
  <si>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</si>
  <si>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</si>
  <si>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</si>
  <si>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</si>
  <si>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</si>
  <si>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</si>
  <si>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</si>
  <si>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</si>
  <si>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</si>
  <si>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</si>
  <si>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</si>
  <si>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</si>
  <si>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</si>
  <si>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</si>
  <si>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</si>
  <si>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</si>
  <si>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</si>
  <si>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</si>
  <si>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</si>
  <si>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</si>
  <si>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</si>
  <si>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</si>
  <si>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</si>
  <si>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</si>
  <si>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</si>
  <si>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</si>
  <si>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</si>
  <si>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</si>
  <si>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</si>
  <si>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</si>
  <si>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</si>
  <si>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</si>
  <si>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</si>
  <si>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</si>
  <si>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</si>
  <si>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</si>
  <si>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</si>
  <si>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</si>
  <si>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</si>
  <si>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</si>
  <si>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</si>
  <si>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</si>
  <si>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</si>
  <si>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</si>
  <si>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</si>
  <si>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</si>
  <si>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</si>
  <si>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</si>
  <si>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</si>
  <si>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</si>
  <si>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</si>
  <si>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</si>
  <si>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</si>
  <si>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</si>
  <si>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</si>
  <si>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</si>
  <si>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</si>
  <si>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</si>
  <si>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</si>
  <si>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</si>
  <si>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</si>
  <si>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</si>
  <si>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</si>
  <si>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</si>
  <si>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</si>
  <si>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</si>
  <si>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</si>
  <si>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</si>
  <si>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</si>
  <si>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</si>
  <si>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</si>
  <si>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</si>
  <si>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</si>
  <si>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</si>
  <si>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</si>
  <si>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</si>
  <si>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</si>
  <si>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</si>
  <si>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</si>
  <si>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</si>
  <si>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</si>
  <si>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</si>
  <si>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</si>
  <si>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</si>
  <si>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</si>
  <si>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</si>
  <si>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</si>
  <si>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</si>
  <si>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</si>
  <si>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</si>
  <si>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</si>
  <si>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</si>
  <si>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</si>
  <si>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</si>
  <si>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</si>
  <si>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</si>
  <si>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</si>
  <si>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</si>
  <si>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</si>
  <si>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</si>
  <si>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</si>
  <si>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</si>
  <si>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</si>
  <si>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</si>
  <si>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</si>
  <si>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</si>
  <si>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</si>
  <si>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</si>
  <si>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</si>
  <si>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</si>
  <si>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</si>
  <si>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</si>
  <si>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</si>
  <si>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</si>
  <si>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</si>
  <si>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</si>
  <si>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</si>
  <si>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</si>
  <si>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</si>
  <si>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</si>
  <si>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</si>
  <si>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</si>
  <si>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</si>
  <si>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</si>
  <si>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</si>
  <si>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</si>
  <si>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</si>
  <si>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</si>
  <si>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</si>
  <si>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</si>
  <si>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</si>
  <si>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</si>
  <si>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</si>
  <si>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</si>
  <si>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</si>
  <si>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</si>
  <si>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</si>
  <si>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</si>
  <si>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</si>
  <si>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</si>
  <si>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</si>
  <si>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</si>
  <si>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</si>
  <si>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</si>
  <si>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</si>
  <si>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</si>
  <si>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</si>
  <si>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</si>
  <si>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</si>
  <si>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</si>
  <si>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</si>
  <si>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</si>
  <si>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</si>
  <si>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</si>
  <si>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</si>
  <si>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</si>
  <si>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</si>
  <si>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</si>
  <si>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</si>
  <si>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</si>
  <si>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</si>
  <si>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</si>
  <si>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</si>
  <si>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</si>
  <si>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</si>
  <si>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</si>
  <si>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</si>
  <si>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</si>
  <si>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</si>
  <si>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</si>
  <si>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</si>
  <si>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</si>
  <si>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</si>
  <si>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</si>
  <si>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</si>
  <si>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</si>
  <si>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</si>
  <si>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</si>
  <si>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</si>
  <si>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</si>
  <si>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</si>
  <si>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</si>
  <si>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</si>
  <si>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</si>
  <si>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</si>
  <si>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</si>
  <si>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</si>
  <si>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</si>
  <si>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</si>
  <si>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</si>
  <si>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</si>
  <si>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</si>
  <si>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</si>
  <si>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</si>
  <si>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</si>
  <si>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</si>
  <si>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</si>
  <si>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</si>
  <si>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</si>
  <si>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</si>
  <si>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</si>
  <si>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</si>
  <si>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</si>
  <si>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</si>
  <si>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</si>
  <si>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</si>
  <si>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</si>
  <si>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</si>
  <si>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</si>
  <si>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</si>
  <si>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</si>
  <si>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</si>
  <si>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</si>
  <si>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</si>
  <si>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</si>
  <si>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</si>
  <si>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</si>
  <si>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</si>
  <si>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</si>
  <si>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</si>
  <si>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</si>
  <si>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</si>
  <si>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</si>
  <si>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</si>
  <si>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</si>
  <si>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</si>
  <si>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</si>
  <si>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</si>
  <si>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</si>
  <si>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</si>
  <si>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</si>
  <si>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</si>
  <si>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</si>
  <si>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</si>
  <si>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</si>
  <si>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</si>
  <si>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</si>
  <si>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</si>
  <si>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</si>
  <si>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</si>
  <si>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</si>
  <si>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</si>
  <si>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</si>
  <si>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</si>
  <si>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</si>
  <si>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</si>
  <si>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</si>
  <si>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</si>
  <si>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</si>
  <si>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</si>
  <si>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</si>
  <si>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</si>
  <si>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</si>
  <si>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</si>
  <si>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</si>
  <si>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</si>
  <si>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</si>
  <si>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</si>
  <si>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</si>
  <si>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</si>
  <si>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</si>
  <si>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</si>
  <si>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</si>
  <si>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</si>
  <si>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</si>
  <si>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</si>
  <si>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</si>
  <si>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</si>
  <si>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</si>
  <si>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</si>
  <si>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</si>
  <si>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</si>
  <si>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</si>
  <si>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</si>
  <si>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</si>
  <si>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</si>
  <si>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</si>
  <si>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</si>
  <si>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</si>
  <si>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</si>
  <si>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</si>
  <si>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</si>
  <si>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</si>
  <si>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</si>
  <si>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</si>
  <si>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</si>
  <si>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</si>
  <si>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</si>
  <si>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</si>
  <si>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</si>
  <si>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</si>
  <si>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</si>
  <si>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</si>
  <si>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</si>
  <si>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</si>
  <si>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</si>
  <si>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</si>
  <si>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</si>
  <si>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</si>
  <si>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</si>
  <si>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</si>
  <si>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</si>
  <si>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</si>
  <si>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</si>
  <si>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</si>
  <si>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</si>
  <si>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</si>
  <si>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</si>
  <si>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</si>
  <si>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</si>
  <si>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</si>
  <si>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</si>
  <si>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</si>
  <si>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</si>
  <si>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</si>
  <si>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</si>
  <si>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</si>
  <si>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</si>
  <si>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</si>
  <si>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</si>
  <si>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</si>
  <si>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</si>
  <si>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</si>
  <si>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</si>
  <si>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</si>
  <si>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</si>
  <si>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</si>
  <si>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</si>
  <si>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</si>
  <si>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</si>
  <si>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</si>
  <si>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</si>
  <si>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</si>
  <si>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</si>
  <si>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</si>
  <si>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</si>
  <si>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</si>
  <si>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</si>
  <si>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</si>
  <si>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</si>
  <si>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</si>
  <si>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</si>
  <si>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</si>
  <si>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</si>
  <si>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</si>
  <si>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</si>
  <si>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</si>
  <si>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</si>
  <si>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</si>
  <si>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</si>
  <si>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</si>
  <si>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</si>
  <si>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</si>
  <si>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</si>
  <si>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</si>
  <si>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</si>
  <si>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</si>
  <si>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</si>
  <si>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</si>
  <si>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</si>
  <si>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</si>
  <si>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</si>
  <si>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</si>
  <si>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</si>
  <si>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</si>
  <si>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</si>
  <si>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</si>
  <si>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</si>
  <si>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</si>
  <si>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</si>
  <si>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</si>
  <si>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</si>
  <si>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</si>
  <si>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</si>
  <si>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</si>
  <si>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</si>
  <si>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</si>
  <si>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</si>
  <si>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</si>
  <si>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</si>
  <si>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</si>
  <si>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</si>
  <si>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</si>
  <si>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</si>
  <si>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</si>
  <si>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</si>
  <si>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</si>
  <si>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</si>
  <si>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</si>
  <si>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</si>
  <si>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</si>
  <si>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</si>
  <si>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</si>
  <si>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</si>
  <si>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</si>
  <si>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</si>
  <si>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</si>
  <si>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</si>
  <si>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</si>
  <si>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</si>
  <si>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</si>
  <si>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</si>
  <si>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</si>
  <si>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</si>
  <si>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</si>
  <si>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</si>
  <si>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</si>
  <si>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</si>
  <si>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</si>
  <si>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</si>
  <si>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</si>
  <si>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</si>
  <si>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</si>
  <si>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</si>
  <si>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</si>
  <si>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</si>
  <si>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</si>
  <si>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</si>
  <si>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</si>
  <si>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</si>
  <si>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</si>
  <si>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</si>
  <si>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</si>
  <si>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</si>
  <si>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</si>
  <si>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</si>
  <si>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</si>
  <si>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</si>
  <si>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</si>
  <si>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</si>
  <si>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</si>
  <si>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</si>
  <si>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</si>
  <si>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</si>
  <si>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</si>
  <si>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</si>
  <si>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</si>
  <si>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</si>
  <si>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</si>
  <si>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</si>
  <si>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</si>
  <si>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</si>
  <si>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</si>
  <si>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</si>
  <si>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</si>
  <si>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</si>
  <si>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</si>
  <si>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</si>
  <si>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</si>
  <si>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</si>
  <si>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</si>
  <si>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</si>
  <si>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</si>
  <si>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</si>
  <si>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</si>
  <si>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</si>
  <si>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</si>
  <si>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</si>
  <si>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</si>
  <si>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</si>
  <si>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</si>
  <si>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</si>
  <si>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</si>
  <si>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</si>
  <si>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</si>
  <si>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</si>
  <si>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</si>
  <si>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</si>
  <si>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</si>
  <si>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</si>
  <si>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</si>
  <si>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</si>
  <si>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</si>
  <si>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</si>
  <si>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</si>
  <si>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</si>
  <si>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</si>
  <si>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</si>
  <si>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</si>
  <si>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</si>
  <si>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</si>
  <si>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</si>
  <si>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</si>
  <si>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</si>
  <si>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</si>
  <si>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</si>
  <si>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</si>
  <si>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</si>
  <si>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</si>
  <si>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</si>
  <si>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</si>
  <si>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</si>
  <si>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</si>
  <si>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</si>
  <si>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</si>
  <si>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</si>
  <si>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</si>
  <si>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</si>
  <si>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</si>
  <si>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</si>
  <si>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</si>
  <si>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</si>
  <si>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</si>
  <si>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</si>
  <si>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</si>
  <si>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</si>
  <si>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</si>
  <si>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</si>
  <si>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</si>
  <si>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</si>
  <si>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</si>
  <si>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</si>
  <si>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</si>
  <si>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</si>
  <si>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</si>
  <si>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</si>
  <si>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</si>
  <si>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</si>
  <si>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</si>
  <si>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</si>
  <si>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</si>
  <si>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</si>
  <si>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</si>
  <si>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</si>
  <si>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</si>
  <si>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</si>
  <si>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</si>
  <si>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</si>
  <si>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</si>
  <si>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</si>
  <si>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</si>
  <si>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</si>
  <si>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</si>
  <si>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</si>
  <si>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</si>
  <si>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</si>
  <si>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</si>
  <si>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</si>
  <si>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</si>
  <si>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</si>
  <si>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</si>
  <si>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</si>
  <si>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</si>
  <si>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</si>
  <si>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</si>
  <si>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</si>
  <si>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</si>
  <si>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</si>
  <si>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</si>
  <si>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</si>
  <si>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</si>
  <si>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</si>
  <si>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</si>
  <si>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</si>
  <si>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</si>
  <si>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</si>
  <si>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</si>
  <si>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</si>
  <si>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</si>
  <si>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</si>
  <si>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</si>
  <si>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</si>
  <si>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</si>
  <si>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</si>
  <si>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</si>
  <si>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</si>
  <si>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</si>
  <si>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</si>
  <si>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</si>
  <si>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</si>
  <si>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</si>
  <si>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</si>
  <si>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</si>
  <si>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</si>
  <si>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</si>
  <si>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</si>
  <si>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</si>
  <si>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</si>
  <si>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</si>
  <si>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</si>
  <si>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</si>
  <si>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</si>
  <si>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</si>
  <si>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</si>
  <si>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</si>
  <si>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</si>
  <si>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</si>
  <si>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</si>
  <si>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</si>
  <si>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</si>
  <si>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</si>
  <si>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</si>
  <si>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</si>
  <si>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</si>
  <si>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</si>
  <si>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</si>
  <si>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</si>
  <si>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</si>
  <si>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</si>
  <si>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</si>
  <si>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</si>
  <si>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</si>
  <si>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</si>
  <si>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</si>
  <si>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</si>
  <si>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</si>
  <si>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</si>
  <si>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</si>
  <si>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</si>
  <si>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</si>
  <si>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</si>
  <si>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</si>
  <si>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</si>
  <si>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</si>
  <si>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</si>
  <si>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</si>
  <si>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</si>
  <si>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</si>
  <si>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</si>
  <si>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</si>
  <si>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</si>
  <si>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</si>
  <si>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</si>
  <si>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</si>
  <si>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</si>
  <si>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</si>
  <si>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</si>
  <si>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</si>
  <si>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</si>
  <si>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</si>
  <si>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</si>
  <si>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</si>
  <si>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</si>
  <si>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</si>
  <si>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</si>
  <si>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</si>
  <si>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</si>
  <si>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</si>
  <si>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</si>
  <si>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</si>
  <si>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</si>
  <si>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</si>
  <si>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</si>
  <si>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</si>
  <si>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</si>
  <si>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</si>
  <si>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</si>
  <si>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</si>
  <si>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</si>
  <si>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</si>
  <si>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</si>
  <si>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</si>
  <si>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</si>
  <si>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</si>
  <si>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</si>
  <si>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</si>
  <si>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</si>
  <si>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</si>
  <si>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</si>
  <si>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</si>
  <si>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</si>
  <si>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</si>
  <si>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</si>
  <si>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</si>
  <si>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</si>
  <si>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</si>
  <si>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</si>
  <si>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</si>
  <si>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</si>
  <si>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</si>
  <si>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</si>
  <si>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</si>
  <si>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</si>
  <si>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</si>
  <si>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</si>
  <si>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</si>
  <si>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</si>
  <si>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</si>
  <si>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</si>
  <si>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</si>
  <si>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</si>
  <si>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</si>
  <si>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</si>
  <si>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</si>
  <si>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</si>
  <si>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</si>
  <si>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</si>
  <si>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</si>
  <si>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</si>
  <si>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</si>
  <si>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</si>
  <si>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</si>
  <si>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</si>
  <si>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</si>
  <si>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</si>
  <si>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</si>
  <si>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</si>
  <si>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</si>
  <si>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</si>
  <si>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</si>
  <si>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</si>
  <si>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</si>
  <si>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</si>
  <si>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</si>
  <si>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</si>
  <si>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</si>
  <si>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</si>
  <si>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</si>
  <si>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</si>
  <si>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</si>
  <si>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</si>
  <si>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</si>
  <si>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</si>
  <si>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</si>
  <si>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</si>
  <si>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</si>
  <si>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</si>
  <si>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</si>
  <si>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</si>
  <si>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</si>
  <si>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</si>
  <si>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</si>
  <si>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</si>
  <si>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</si>
  <si>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</si>
  <si>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</si>
  <si>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</si>
  <si>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</si>
  <si>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</si>
  <si>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</si>
  <si>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</si>
  <si>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</si>
  <si>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</si>
  <si>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</si>
  <si>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</si>
  <si>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</si>
  <si>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</si>
  <si>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</si>
  <si>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</si>
  <si>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</si>
  <si>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</si>
  <si>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</si>
  <si>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</si>
  <si>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</si>
  <si>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</si>
  <si>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</si>
  <si>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</si>
  <si>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</si>
  <si>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</si>
  <si>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</si>
  <si>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</si>
  <si>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</si>
  <si>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</si>
  <si>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</si>
  <si>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</si>
  <si>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</si>
  <si>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</si>
  <si>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</si>
  <si>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</si>
  <si>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</si>
  <si>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</si>
  <si>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</si>
  <si>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</si>
  <si>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</si>
  <si>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</si>
  <si>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</si>
  <si>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</si>
  <si>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</si>
  <si>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</si>
  <si>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</si>
  <si>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</si>
  <si>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</si>
  <si>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</si>
  <si>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</si>
  <si>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</si>
  <si>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</si>
  <si>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</si>
  <si>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</si>
  <si>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</si>
  <si>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</si>
  <si>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</si>
  <si>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</si>
  <si>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</si>
  <si>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</si>
  <si>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</si>
  <si>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</si>
  <si>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</si>
  <si>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</si>
  <si>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</si>
  <si>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</si>
  <si>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</si>
  <si>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</si>
  <si>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</si>
  <si>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</si>
  <si>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</si>
  <si>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</si>
  <si>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</si>
  <si>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</si>
  <si>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</si>
  <si>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</si>
  <si>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</si>
  <si>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</si>
  <si>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</si>
  <si>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</si>
  <si>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</si>
  <si>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</si>
  <si>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</si>
  <si>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</si>
  <si>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</si>
  <si>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</si>
  <si>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</si>
  <si>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</si>
  <si>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</si>
  <si>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</si>
  <si>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</si>
  <si>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</si>
  <si>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</si>
  <si>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</si>
  <si>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</si>
  <si>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</si>
  <si>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</si>
  <si>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</si>
  <si>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</si>
  <si>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</si>
  <si>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</si>
  <si>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</si>
  <si>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</si>
  <si>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</si>
  <si>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</si>
  <si>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</si>
  <si>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</si>
  <si>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</si>
  <si>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</si>
  <si>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</si>
  <si>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</si>
  <si>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</si>
  <si>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</si>
  <si>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</si>
  <si>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</si>
  <si>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</si>
  <si>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</si>
  <si>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</si>
  <si>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</si>
  <si>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</si>
  <si>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</si>
  <si>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</si>
  <si>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</si>
  <si>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</si>
  <si>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</si>
  <si>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</si>
  <si>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</si>
  <si>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</si>
  <si>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</si>
  <si>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</si>
  <si>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</si>
  <si>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</si>
  <si>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</si>
  <si>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</si>
  <si>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</si>
  <si>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</si>
  <si>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</si>
  <si>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</si>
  <si>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</si>
  <si>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</si>
  <si>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</si>
  <si>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</si>
  <si>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</si>
  <si>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</si>
  <si>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</si>
  <si>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</si>
  <si>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</si>
  <si>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</si>
  <si>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</si>
  <si>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</si>
  <si>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</si>
  <si>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</si>
  <si>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</si>
  <si>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</si>
  <si>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</si>
  <si>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</si>
  <si>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</si>
  <si>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</si>
  <si>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</si>
  <si>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</si>
  <si>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</si>
  <si>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</si>
  <si>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</si>
  <si>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</si>
  <si>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</si>
  <si>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</si>
  <si>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</si>
  <si>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</si>
  <si>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</si>
  <si>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</si>
  <si>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</si>
  <si>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</si>
  <si>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</si>
  <si>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</si>
  <si>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</si>
  <si>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</si>
  <si>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</si>
  <si>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</si>
  <si>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</si>
  <si>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</si>
  <si>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</si>
  <si>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</si>
  <si>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</si>
  <si>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</si>
  <si>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</si>
  <si>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</si>
  <si>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</si>
  <si>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</si>
  <si>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</si>
  <si>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</si>
  <si>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</si>
  <si>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</si>
  <si>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</si>
  <si>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</si>
  <si>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</si>
  <si>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</si>
  <si>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</si>
  <si>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</si>
  <si>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</si>
  <si>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</si>
  <si>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</si>
  <si>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</si>
  <si>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</si>
  <si>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</si>
  <si>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</si>
  <si>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</si>
  <si>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</si>
  <si>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</si>
  <si>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</si>
  <si>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</si>
  <si>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</si>
  <si>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</si>
  <si>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</si>
  <si>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</si>
  <si>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</si>
  <si>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</si>
  <si>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</si>
  <si>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</si>
  <si>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</si>
  <si>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</si>
  <si>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</si>
  <si>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</si>
  <si>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</si>
  <si>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</si>
  <si>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</si>
  <si>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</si>
  <si>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</si>
  <si>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</si>
  <si>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</si>
  <si>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</si>
  <si>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</si>
  <si>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</si>
  <si>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</si>
  <si>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</si>
  <si>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</si>
  <si>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</si>
  <si>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</si>
  <si>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</si>
  <si>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</si>
  <si>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</si>
  <si>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</si>
  <si>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</si>
  <si>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</si>
  <si>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</si>
  <si>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</si>
  <si>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</si>
  <si>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</si>
  <si>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</si>
  <si>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</si>
  <si>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</si>
  <si>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</si>
  <si>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</si>
  <si>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</si>
  <si>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</si>
  <si>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</si>
  <si>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</si>
  <si>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</si>
  <si>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</si>
  <si>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</si>
  <si>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</si>
  <si>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</si>
  <si>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</si>
  <si>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</si>
  <si>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</si>
  <si>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</si>
  <si>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</si>
  <si>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</si>
  <si>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</si>
  <si>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</si>
  <si>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</si>
  <si>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</si>
  <si>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</si>
  <si>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</si>
  <si>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</si>
  <si>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</si>
  <si>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</si>
  <si>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</si>
  <si>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</si>
  <si>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</si>
  <si>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</si>
  <si>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</si>
  <si>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</si>
  <si>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</si>
  <si>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</si>
  <si>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</si>
  <si>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</si>
  <si>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</si>
  <si>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</si>
  <si>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</si>
  <si>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</si>
  <si>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</si>
  <si>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</si>
  <si>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</si>
  <si>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</si>
  <si>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</si>
  <si>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</si>
  <si>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</si>
  <si>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</si>
  <si>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</si>
  <si>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</si>
  <si>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</si>
  <si>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</si>
  <si>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</si>
  <si>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</si>
  <si>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</si>
  <si>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</si>
  <si>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</si>
  <si>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</si>
  <si>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</si>
  <si>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</si>
  <si>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</si>
  <si>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</si>
  <si>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</si>
  <si>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</si>
  <si>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</si>
  <si>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</si>
  <si>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</si>
  <si>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</si>
  <si>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</si>
  <si>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</si>
  <si>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</si>
  <si>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</si>
  <si>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</si>
  <si>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</si>
  <si>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</si>
  <si>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</si>
  <si>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</si>
  <si>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</si>
  <si>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</si>
  <si>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</si>
  <si>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</si>
  <si>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</si>
  <si>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</si>
  <si>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</si>
  <si>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</si>
  <si>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</si>
  <si>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</si>
  <si>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</si>
  <si>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</si>
  <si>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</si>
  <si>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</si>
  <si>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</si>
  <si>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</si>
  <si>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</si>
  <si>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</si>
  <si>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</si>
  <si>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</si>
  <si>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</si>
  <si>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</si>
  <si>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</si>
  <si>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</si>
  <si>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</si>
  <si>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</si>
  <si>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</si>
  <si>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</si>
  <si>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</si>
  <si>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</si>
  <si>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</si>
  <si>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</si>
  <si>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</si>
  <si>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</si>
  <si>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</si>
  <si>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</si>
  <si>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</si>
  <si>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</si>
  <si>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</si>
  <si>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</si>
  <si>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</si>
  <si>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</si>
  <si>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</si>
  <si>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</si>
  <si>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</si>
  <si>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</si>
  <si>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</si>
  <si>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</si>
  <si>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</si>
  <si>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</si>
  <si>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</si>
  <si>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</si>
  <si>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</si>
  <si>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</si>
  <si>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</si>
  <si>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</si>
  <si>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</si>
  <si>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</si>
  <si>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</si>
  <si>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</si>
  <si>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</si>
  <si>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</si>
  <si>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</si>
  <si>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</si>
  <si>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</si>
  <si>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</si>
  <si>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</si>
  <si>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</si>
  <si>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</si>
  <si>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</si>
  <si>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</si>
  <si>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</si>
  <si>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</si>
  <si>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</si>
  <si>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</si>
  <si>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</si>
  <si>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</si>
  <si>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</si>
  <si>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</si>
  <si>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</si>
  <si>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</si>
  <si>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</si>
  <si>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</si>
  <si>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</si>
  <si>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</si>
  <si>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</si>
  <si>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</si>
  <si>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</si>
  <si>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</si>
  <si>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</si>
  <si>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</si>
  <si>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</si>
  <si>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</si>
  <si>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</si>
  <si>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</si>
  <si>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</si>
  <si>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</si>
  <si>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</si>
  <si>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</si>
  <si>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</si>
  <si>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</si>
  <si>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</si>
  <si>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</si>
  <si>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</si>
  <si>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</si>
  <si>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</si>
  <si>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</si>
  <si>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</si>
  <si>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</si>
  <si>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</si>
  <si>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</si>
  <si>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</si>
  <si>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</si>
  <si>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</si>
  <si>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</si>
  <si>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</si>
  <si>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</si>
  <si>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</si>
  <si>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</si>
  <si>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</si>
  <si>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</si>
  <si>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</si>
  <si>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</si>
  <si>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</si>
  <si>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</si>
  <si>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</si>
  <si>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</si>
  <si>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</si>
  <si>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</si>
  <si>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</si>
  <si>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</si>
  <si>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</si>
  <si>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</si>
  <si>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</si>
  <si>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</si>
  <si>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</si>
  <si>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</si>
  <si>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</si>
  <si>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</si>
  <si>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</si>
  <si>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</si>
  <si>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</si>
  <si>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</si>
  <si>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</si>
  <si>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</si>
  <si>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</si>
  <si>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</si>
  <si>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</si>
  <si>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</si>
  <si>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</si>
  <si>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</si>
  <si>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</si>
  <si>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</si>
  <si>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</si>
  <si>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</si>
  <si>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</si>
  <si>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</si>
  <si>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</si>
  <si>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</si>
  <si>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</si>
  <si>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</si>
  <si>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</si>
  <si>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</si>
  <si>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</si>
  <si>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</si>
  <si>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</si>
  <si>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</si>
  <si>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</si>
  <si>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</si>
  <si>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</si>
  <si>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</si>
  <si>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</si>
  <si>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</si>
  <si>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</si>
  <si>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</si>
  <si>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</si>
  <si>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</si>
  <si>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</si>
  <si>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</si>
  <si>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</si>
  <si>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</si>
  <si>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</si>
  <si>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</si>
  <si>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</si>
  <si>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</si>
  <si>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</si>
  <si>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</si>
  <si>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</si>
  <si>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</si>
  <si>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</si>
  <si>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</si>
  <si>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</si>
  <si>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</si>
  <si>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</si>
  <si>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</si>
  <si>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</si>
  <si>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</si>
  <si>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</si>
  <si>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</si>
  <si>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</si>
  <si>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</si>
  <si>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</si>
  <si>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</si>
  <si>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</si>
  <si>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</si>
  <si>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</si>
  <si>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</si>
  <si>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</si>
  <si>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</si>
  <si>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</si>
  <si>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</si>
  <si>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</si>
  <si>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</si>
  <si>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</si>
  <si>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</si>
  <si>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</si>
  <si>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</si>
  <si>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</si>
  <si>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</si>
  <si>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</si>
  <si>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</si>
  <si>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</si>
  <si>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</si>
  <si>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</si>
  <si>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</si>
  <si>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</si>
  <si>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</si>
  <si>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</si>
  <si>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</si>
  <si>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</si>
  <si>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</si>
  <si>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</si>
  <si>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</si>
  <si>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</si>
  <si>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</si>
  <si>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</si>
  <si>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</si>
  <si>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</si>
  <si>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</si>
  <si>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</si>
  <si>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</si>
  <si>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</si>
  <si>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</si>
  <si>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</si>
  <si>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</si>
  <si>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</si>
  <si>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</si>
  <si>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</si>
  <si>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</si>
  <si>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</si>
  <si>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</si>
  <si>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</si>
  <si>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</si>
  <si>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</si>
  <si>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</si>
  <si>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</si>
  <si>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</si>
  <si>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</si>
  <si>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</si>
  <si>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</si>
  <si>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</si>
  <si>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</si>
  <si>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</si>
  <si>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</si>
  <si>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</si>
  <si>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</si>
  <si>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</si>
  <si>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</si>
  <si>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</si>
  <si>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</si>
  <si>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</si>
  <si>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</si>
  <si>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</si>
  <si>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</si>
  <si>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</si>
  <si>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</si>
  <si>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</si>
  <si>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</si>
  <si>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</si>
  <si>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</si>
  <si>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</si>
  <si>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</si>
  <si>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</si>
  <si>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</si>
  <si>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</si>
  <si>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</si>
  <si>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</si>
  <si>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</si>
  <si>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</si>
  <si>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</si>
  <si>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</si>
  <si>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</si>
  <si>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</si>
  <si>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</si>
  <si>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</si>
  <si>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</si>
  <si>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</si>
  <si>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</si>
  <si>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</si>
  <si>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</si>
  <si>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</si>
  <si>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</si>
  <si>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</si>
  <si>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</si>
  <si>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</si>
  <si>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</si>
  <si>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</si>
  <si>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</si>
  <si>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</si>
  <si>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</si>
  <si>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</si>
  <si>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</si>
  <si>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</si>
  <si>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</si>
  <si>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</si>
  <si>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</si>
  <si>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</si>
  <si>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</si>
  <si>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</si>
  <si>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</si>
  <si>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</si>
  <si>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</si>
  <si>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</si>
  <si>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</si>
  <si>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</si>
  <si>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</si>
  <si>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</si>
  <si>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</si>
  <si>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</si>
  <si>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</si>
  <si>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</si>
  <si>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</si>
  <si>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</si>
  <si>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</si>
  <si>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</si>
  <si>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</si>
  <si>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</si>
  <si>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</si>
  <si>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</si>
  <si>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</si>
  <si>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</si>
  <si>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</si>
  <si>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</si>
  <si>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</si>
  <si>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</si>
  <si>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</si>
  <si>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</si>
  <si>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</si>
  <si>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</si>
  <si>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</si>
  <si>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</si>
  <si>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</si>
  <si>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</si>
  <si>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</si>
  <si>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</si>
  <si>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</si>
  <si>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</si>
  <si>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</si>
  <si>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</si>
  <si>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</si>
  <si>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</si>
  <si>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</si>
  <si>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</si>
  <si>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</si>
  <si>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</si>
  <si>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</si>
  <si>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</si>
  <si>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</si>
  <si>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</si>
  <si>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</si>
  <si>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</si>
  <si>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</si>
  <si>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</si>
  <si>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</si>
  <si>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</si>
  <si>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</si>
  <si>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</si>
  <si>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</si>
  <si>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</si>
  <si>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</si>
  <si>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</si>
  <si>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</si>
  <si>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</si>
  <si>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</si>
  <si>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</si>
  <si>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</si>
  <si>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</si>
  <si>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</si>
  <si>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</si>
  <si>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</si>
  <si>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</si>
  <si>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</si>
  <si>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</si>
  <si>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</si>
  <si>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</si>
  <si>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</si>
  <si>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</si>
  <si>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</si>
  <si>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</si>
  <si>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</si>
  <si>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</si>
  <si>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</si>
  <si>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</si>
  <si>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</si>
  <si>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</si>
  <si>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</si>
  <si>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</si>
  <si>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</si>
  <si>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</si>
  <si>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</si>
  <si>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</si>
  <si>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</si>
  <si>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</si>
  <si>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</si>
  <si>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</si>
  <si>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</si>
  <si>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</si>
  <si>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</si>
  <si>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</si>
  <si>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</si>
  <si>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</si>
  <si>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</si>
  <si>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</si>
  <si>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</si>
  <si>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</si>
  <si>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</si>
  <si>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</si>
  <si>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</si>
  <si>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</si>
  <si>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</si>
  <si>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</si>
  <si>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</si>
  <si>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</si>
  <si>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</si>
  <si>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</si>
  <si>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</si>
  <si>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</si>
  <si>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</si>
  <si>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</si>
  <si>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</si>
  <si>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</si>
  <si>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</si>
  <si>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</si>
  <si>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</si>
  <si>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</si>
  <si>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</si>
  <si>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</si>
  <si>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</si>
  <si>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</si>
  <si>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</si>
  <si>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</si>
  <si>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</si>
  <si>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</si>
  <si>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</si>
  <si>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</si>
  <si>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</si>
  <si>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</si>
  <si>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</si>
  <si>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</si>
  <si>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</si>
  <si>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</si>
  <si>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</si>
  <si>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</si>
  <si>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</si>
  <si>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</si>
  <si>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</si>
  <si>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</si>
  <si>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</si>
  <si>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</si>
  <si>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</si>
  <si>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</si>
  <si>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</si>
  <si>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</si>
  <si>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</si>
  <si>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</si>
  <si>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</si>
  <si>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</si>
  <si>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</si>
  <si>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</si>
  <si>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</si>
  <si>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</si>
  <si>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</si>
  <si>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</si>
  <si>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</si>
  <si>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</si>
  <si>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</si>
  <si>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</si>
  <si>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</si>
  <si>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</si>
  <si>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</si>
  <si>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</si>
  <si>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</si>
  <si>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</si>
  <si>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</si>
  <si>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</si>
  <si>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</si>
  <si>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</si>
  <si>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</si>
  <si>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</si>
  <si>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</si>
  <si>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</si>
  <si>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</si>
  <si>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</si>
  <si>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</si>
  <si>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</si>
  <si>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</si>
  <si>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</si>
  <si>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</si>
  <si>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</si>
  <si>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</si>
  <si>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</si>
  <si>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</si>
  <si>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</si>
  <si>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</si>
  <si>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</si>
  <si>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</si>
  <si>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</si>
  <si>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</si>
  <si>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</si>
  <si>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</si>
  <si>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</si>
  <si>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</si>
  <si>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</si>
  <si>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</si>
  <si>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</si>
  <si>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</si>
  <si>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</si>
  <si>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</si>
  <si>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</si>
  <si>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</si>
  <si>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</si>
  <si>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</si>
  <si>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</si>
  <si>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</si>
  <si>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</si>
  <si>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</si>
  <si>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</si>
  <si>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</si>
  <si>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</si>
  <si>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</si>
  <si>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</si>
  <si>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</si>
  <si>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</si>
  <si>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</si>
  <si>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</si>
  <si>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</si>
  <si>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</si>
  <si>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</si>
  <si>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</si>
  <si>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</si>
  <si>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</si>
  <si>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</si>
  <si>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</si>
  <si>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</si>
  <si>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</si>
  <si>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</si>
  <si>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</si>
  <si>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</si>
  <si>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</si>
  <si>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</si>
  <si>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</si>
  <si>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</si>
  <si>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</si>
  <si>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</si>
  <si>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</si>
  <si>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</si>
  <si>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</si>
  <si>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</si>
  <si>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</si>
  <si>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</si>
  <si>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</si>
  <si>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</si>
  <si>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</si>
  <si>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</si>
  <si>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</si>
  <si>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</si>
  <si>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</si>
  <si>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</si>
  <si>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</si>
  <si>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</si>
  <si>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</si>
  <si>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</si>
  <si>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</si>
  <si>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</si>
  <si>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</si>
  <si>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</si>
  <si>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</si>
  <si>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</si>
  <si>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</si>
  <si>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</si>
  <si>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</si>
  <si>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</si>
  <si>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</si>
  <si>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</si>
  <si>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</si>
  <si>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</si>
  <si>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</si>
  <si>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</si>
  <si>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</si>
  <si>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</si>
  <si>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</si>
  <si>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</si>
  <si>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</si>
  <si>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</si>
  <si>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</si>
  <si>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</si>
  <si>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</si>
  <si>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</si>
  <si>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</si>
  <si>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</si>
  <si>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</si>
  <si>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</si>
  <si>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</si>
  <si>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</si>
  <si>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</si>
  <si>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</si>
  <si>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</si>
  <si>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</si>
  <si>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</si>
  <si>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</si>
  <si>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</si>
  <si>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</si>
  <si>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</si>
  <si>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</si>
  <si>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</si>
  <si>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</si>
  <si>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</si>
  <si>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</si>
  <si>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</si>
  <si>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</si>
  <si>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</si>
  <si>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</si>
  <si>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</si>
  <si>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</si>
  <si>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</si>
  <si>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</si>
  <si>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</si>
  <si>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</si>
  <si>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</si>
  <si>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</si>
  <si>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</si>
  <si>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</si>
  <si>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</si>
  <si>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</si>
  <si>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</si>
  <si>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</si>
  <si>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</si>
  <si>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</si>
  <si>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</si>
  <si>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</si>
  <si>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</si>
  <si>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</si>
  <si>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</si>
  <si>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</si>
  <si>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</si>
  <si>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</si>
  <si>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</si>
  <si>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</si>
  <si>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</si>
  <si>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</si>
  <si>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</si>
  <si>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</si>
  <si>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</si>
  <si>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</si>
  <si>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</si>
  <si>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</si>
  <si>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</si>
  <si>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</si>
  <si>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</si>
  <si>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</si>
  <si>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</si>
  <si>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</si>
  <si>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</si>
  <si>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</si>
  <si>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</si>
  <si>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</si>
  <si>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</si>
  <si>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</si>
  <si>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</si>
  <si>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</si>
  <si>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</si>
  <si>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</si>
  <si>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</si>
  <si>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</si>
  <si>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</si>
  <si>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</si>
  <si>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</si>
  <si>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</si>
  <si>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</si>
  <si>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</si>
  <si>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</si>
  <si>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</si>
  <si>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</si>
  <si>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</si>
  <si>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</si>
  <si>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</si>
  <si>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</si>
  <si>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</si>
  <si>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</si>
  <si>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</si>
  <si>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</si>
  <si>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</si>
  <si>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</si>
  <si>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</si>
  <si>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</si>
  <si>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</si>
  <si>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</si>
  <si>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</si>
  <si>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</si>
  <si>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</si>
  <si>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</si>
  <si>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</si>
  <si>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</si>
  <si>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</si>
  <si>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</si>
  <si>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</si>
  <si>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</si>
  <si>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</si>
  <si>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</si>
  <si>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</si>
  <si>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</si>
  <si>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</si>
  <si>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</si>
  <si>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</si>
  <si>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</si>
  <si>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</si>
  <si>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</si>
  <si>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</si>
  <si>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</si>
  <si>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</si>
  <si>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</si>
  <si>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</si>
  <si>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</si>
  <si>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</si>
  <si>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</si>
  <si>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</si>
  <si>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</si>
  <si>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</si>
  <si>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</si>
  <si>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</si>
  <si>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</si>
  <si>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</si>
  <si>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</si>
  <si>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</si>
  <si>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</si>
  <si>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</si>
  <si>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</si>
  <si>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</si>
  <si>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</si>
  <si>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</si>
  <si>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</si>
  <si>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</si>
  <si>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</si>
  <si>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</si>
  <si>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</si>
  <si>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</si>
  <si>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</si>
  <si>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</si>
  <si>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</si>
  <si>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</si>
  <si>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</si>
  <si>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</si>
  <si>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</si>
  <si>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</si>
  <si>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</si>
  <si>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</si>
  <si>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</si>
  <si>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</si>
  <si>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</si>
  <si>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</si>
  <si>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</si>
  <si>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</si>
  <si>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</si>
  <si>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</si>
  <si>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</si>
  <si>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</si>
  <si>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</si>
  <si>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</si>
  <si>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</si>
  <si>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</si>
  <si>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</si>
  <si>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</si>
  <si>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</si>
  <si>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</si>
  <si>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</si>
  <si>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</si>
  <si>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</si>
  <si>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</si>
  <si>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</si>
  <si>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</si>
  <si>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</si>
  <si>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</si>
  <si>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</si>
  <si>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</si>
  <si>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</si>
  <si>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</si>
  <si>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</si>
  <si>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</si>
  <si>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</si>
  <si>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</si>
  <si>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</si>
  <si>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</si>
  <si>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</si>
  <si>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</si>
  <si>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</si>
  <si>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</si>
  <si>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</si>
  <si>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</si>
  <si>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</si>
  <si>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</si>
  <si>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</si>
  <si>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</si>
  <si>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</si>
  <si>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</si>
  <si>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</si>
  <si>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</si>
  <si>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</si>
  <si>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</si>
  <si>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</si>
  <si>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</si>
  <si>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</si>
  <si>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</si>
  <si>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</si>
  <si>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</si>
  <si>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</si>
  <si>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</si>
  <si>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</si>
  <si>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</si>
  <si>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</si>
  <si>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</si>
  <si>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</si>
  <si>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</si>
  <si>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</si>
  <si>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</si>
  <si>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</si>
  <si>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</si>
  <si>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</si>
  <si>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</si>
  <si>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</si>
  <si>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</si>
  <si>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</si>
  <si>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</si>
  <si>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</si>
  <si>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</si>
  <si>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</si>
  <si>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</si>
  <si>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</si>
  <si>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</si>
  <si>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</si>
  <si>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</si>
  <si>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</si>
  <si>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</si>
  <si>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</si>
  <si>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</si>
  <si>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</si>
  <si>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</si>
  <si>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</si>
  <si>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</si>
  <si>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</si>
  <si>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</si>
  <si>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</si>
  <si>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</si>
  <si>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</si>
  <si>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</si>
  <si>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</si>
  <si>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</si>
  <si>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</si>
  <si>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</si>
  <si>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</si>
  <si>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</si>
  <si>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</si>
  <si>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</si>
  <si>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</si>
  <si>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</si>
  <si>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</si>
  <si>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</si>
  <si>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</si>
  <si>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</si>
  <si>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</si>
  <si>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</si>
  <si>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</si>
  <si>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</si>
  <si>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</si>
  <si>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</si>
  <si>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</si>
  <si>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</si>
  <si>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</si>
  <si>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</si>
  <si>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</si>
  <si>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</si>
  <si>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</si>
  <si>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</si>
  <si>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</si>
  <si>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</si>
  <si>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</si>
  <si>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</si>
  <si>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</si>
  <si>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</si>
  <si>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</si>
  <si>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</si>
  <si>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</si>
  <si>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</si>
  <si>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</si>
  <si>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</si>
  <si>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</si>
  <si>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</si>
  <si>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</si>
  <si>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</si>
  <si>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</si>
  <si>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</si>
  <si>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</si>
  <si>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</si>
  <si>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</si>
  <si>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</si>
  <si>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</si>
  <si>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</si>
  <si>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</si>
  <si>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</si>
  <si>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</si>
  <si>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</si>
  <si>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</si>
  <si>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</si>
  <si>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</si>
  <si>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</si>
  <si>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</si>
  <si>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</si>
  <si>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</si>
  <si>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</si>
  <si>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</si>
  <si>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</si>
  <si>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</si>
  <si>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</si>
  <si>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</si>
  <si>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</si>
  <si>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</si>
  <si>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</si>
  <si>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</si>
  <si>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</si>
  <si>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</si>
  <si>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</si>
  <si>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</si>
  <si>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</si>
  <si>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</si>
  <si>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</si>
  <si>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</si>
  <si>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</si>
  <si>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</si>
  <si>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</si>
  <si>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</si>
  <si>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</si>
  <si>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</si>
  <si>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</si>
  <si>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</si>
  <si>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</si>
  <si>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</si>
  <si>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</si>
  <si>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</si>
  <si>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</si>
  <si>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</si>
  <si>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</si>
  <si>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</si>
  <si>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</si>
  <si>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</si>
  <si>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</si>
  <si>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</si>
  <si>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</si>
  <si>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</si>
  <si>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</si>
  <si>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</si>
  <si>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</si>
  <si>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</si>
  <si>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</si>
  <si>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</si>
  <si>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</si>
  <si>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</si>
  <si>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</si>
  <si>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</si>
  <si>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</si>
  <si>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</si>
  <si>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</si>
  <si>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</si>
  <si>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</si>
  <si>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</si>
  <si>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</si>
  <si>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</si>
  <si>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</si>
  <si>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</si>
  <si>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</si>
  <si>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</si>
  <si>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</si>
  <si>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</si>
  <si>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</si>
  <si>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</si>
  <si>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</si>
  <si>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</si>
  <si>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</si>
  <si>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</si>
  <si>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</si>
  <si>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</si>
  <si>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</si>
  <si>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</si>
  <si>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</si>
  <si>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</si>
  <si>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</si>
  <si>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</si>
  <si>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</si>
  <si>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</si>
  <si>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</si>
  <si>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</si>
  <si>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</si>
  <si>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</si>
  <si>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</si>
  <si>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</si>
  <si>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</si>
  <si>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</si>
  <si>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</si>
  <si>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</si>
  <si>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</si>
  <si>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</si>
  <si>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</si>
  <si>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</si>
  <si>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</si>
  <si>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</si>
  <si>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</si>
  <si>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</si>
  <si>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</si>
  <si>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</si>
  <si>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</si>
  <si>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</si>
  <si>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</si>
  <si>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</si>
  <si>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</si>
  <si>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</si>
  <si>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</si>
  <si>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</si>
  <si>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</si>
  <si>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</si>
  <si>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</si>
  <si>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</si>
  <si>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</si>
  <si>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</si>
  <si>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</si>
  <si>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</si>
  <si>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</si>
  <si>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</si>
  <si>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</si>
  <si>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</si>
  <si>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</si>
  <si>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</si>
  <si>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</si>
  <si>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</si>
  <si>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</si>
  <si>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</si>
  <si>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</si>
  <si>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</si>
  <si>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</si>
  <si>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</si>
  <si>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</si>
  <si>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</si>
  <si>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</si>
  <si>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</si>
  <si>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</si>
  <si>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</si>
  <si>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</si>
  <si>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</si>
  <si>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</si>
  <si>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</si>
  <si>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</si>
  <si>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</si>
  <si>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</si>
  <si>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</si>
  <si>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</si>
  <si>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</si>
  <si>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</si>
  <si>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</si>
  <si>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</si>
  <si>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</si>
  <si>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</si>
  <si>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</si>
  <si>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</si>
  <si>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</si>
  <si>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</si>
  <si>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</si>
  <si>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</si>
  <si>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</si>
  <si>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</si>
  <si>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</si>
  <si>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</si>
  <si>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</si>
  <si>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</si>
  <si>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</si>
  <si>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</si>
  <si>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</si>
  <si>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</si>
  <si>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</si>
  <si>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</si>
  <si>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</si>
  <si>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</si>
  <si>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</si>
  <si>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</si>
  <si>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</si>
  <si>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</si>
  <si>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</si>
  <si>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</si>
  <si>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</si>
  <si>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</si>
  <si>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</si>
  <si>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</si>
  <si>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</si>
  <si>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</si>
  <si>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</si>
  <si>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</si>
  <si>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</si>
  <si>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</si>
  <si>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</si>
  <si>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</si>
  <si>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</si>
  <si>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</si>
  <si>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</si>
  <si>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</si>
  <si>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</si>
  <si>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</si>
  <si>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</si>
  <si>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</si>
  <si>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</si>
  <si>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</si>
  <si>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</si>
  <si>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</si>
  <si>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</si>
  <si>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</si>
  <si>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</si>
  <si>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</si>
  <si>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</si>
  <si>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</si>
  <si>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</si>
  <si>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</si>
  <si>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</si>
  <si>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</si>
  <si>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</si>
  <si>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</si>
  <si>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</si>
  <si>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</si>
  <si>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</si>
  <si>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</si>
  <si>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</si>
  <si>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</si>
  <si>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</si>
  <si>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</si>
  <si>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</si>
  <si>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</si>
  <si>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</si>
  <si>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</si>
  <si>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</si>
  <si>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</si>
  <si>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</si>
  <si>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</si>
  <si>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</si>
  <si>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</si>
  <si>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</si>
  <si>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</si>
  <si>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</si>
  <si>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</si>
  <si>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</si>
  <si>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</si>
  <si>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</si>
  <si>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</si>
  <si>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</si>
  <si>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</si>
  <si>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</si>
  <si>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</si>
  <si>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</si>
  <si>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</si>
  <si>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</si>
  <si>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</si>
  <si>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</si>
  <si>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</si>
  <si>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</si>
  <si>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</si>
  <si>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</si>
  <si>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</si>
  <si>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</si>
  <si>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</si>
  <si>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</si>
  <si>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</si>
  <si>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</si>
  <si>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</si>
  <si>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</si>
  <si>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</si>
  <si>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</si>
  <si>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</si>
  <si>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</si>
  <si>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</si>
  <si>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</si>
  <si>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</si>
  <si>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</si>
  <si>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</si>
  <si>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</si>
  <si>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</si>
  <si>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</si>
  <si>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</si>
  <si>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</si>
  <si>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</si>
  <si>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</si>
  <si>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</si>
  <si>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</si>
  <si>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</si>
  <si>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</si>
  <si>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</si>
  <si>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</si>
  <si>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</si>
  <si>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</si>
  <si>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</si>
  <si>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</si>
  <si>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</si>
  <si>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</si>
  <si>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</si>
  <si>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</si>
  <si>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</si>
  <si>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</si>
  <si>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</si>
  <si>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</si>
  <si>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</si>
  <si>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</si>
  <si>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</si>
  <si>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</si>
  <si>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</si>
  <si>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</si>
  <si>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</si>
  <si>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</si>
  <si>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</si>
  <si>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</si>
  <si>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</si>
  <si>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</si>
  <si>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</si>
  <si>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</si>
  <si>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</si>
  <si>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</si>
  <si>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</si>
  <si>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</si>
  <si>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</si>
  <si>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</si>
  <si>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</si>
  <si>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</si>
  <si>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</si>
  <si>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</si>
  <si>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</si>
  <si>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</si>
  <si>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</si>
  <si>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</si>
  <si>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</si>
  <si>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</si>
  <si>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</si>
  <si>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</si>
  <si>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</si>
  <si>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</si>
  <si>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</si>
  <si>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</si>
  <si>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</si>
  <si>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</si>
  <si>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</si>
  <si>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</si>
  <si>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</si>
  <si>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</si>
  <si>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</si>
  <si>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</si>
  <si>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</si>
  <si>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</si>
  <si>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</si>
  <si>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</si>
  <si>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</si>
  <si>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</si>
  <si>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</si>
  <si>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</si>
  <si>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</si>
  <si>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</si>
  <si>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</si>
  <si>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</si>
  <si>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</si>
  <si>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</si>
  <si>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</si>
  <si>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</si>
  <si>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</si>
  <si>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</si>
  <si>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</si>
  <si>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</si>
  <si>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</si>
  <si>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</si>
  <si>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</si>
  <si>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</si>
  <si>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</si>
  <si>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</si>
  <si>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</si>
  <si>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</si>
  <si>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</si>
  <si>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</si>
  <si>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</si>
  <si>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</si>
  <si>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</si>
  <si>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</si>
  <si>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</si>
  <si>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</si>
  <si>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</si>
  <si>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</si>
  <si>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</si>
  <si>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</si>
  <si>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</si>
  <si>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</si>
  <si>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</si>
  <si>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</si>
  <si>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</si>
  <si>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</si>
  <si>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</si>
  <si>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</si>
  <si>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</si>
  <si>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</si>
  <si>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</si>
  <si>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</si>
  <si>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</si>
  <si>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</si>
  <si>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</si>
  <si>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</si>
  <si>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</si>
  <si>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</si>
  <si>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</si>
  <si>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</si>
  <si>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</si>
  <si>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</si>
  <si>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</si>
  <si>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</si>
  <si>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</si>
  <si>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</si>
  <si>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</si>
  <si>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</si>
  <si>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</si>
  <si>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</si>
  <si>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</si>
  <si>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</si>
  <si>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</si>
  <si>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</si>
  <si>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</si>
  <si>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</si>
  <si>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</si>
  <si>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</si>
  <si>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</si>
  <si>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</si>
  <si>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</si>
  <si>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</si>
  <si>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</si>
  <si>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</si>
  <si>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</si>
  <si>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</si>
  <si>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</si>
  <si>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</si>
  <si>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</si>
  <si>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</si>
  <si>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</si>
  <si>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</si>
  <si>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</si>
  <si>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</si>
  <si>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</si>
  <si>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</si>
  <si>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</si>
  <si>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</si>
  <si>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</si>
  <si>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</si>
  <si>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</si>
  <si>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</si>
  <si>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</si>
  <si>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</si>
  <si>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</si>
  <si>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</si>
  <si>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</si>
  <si>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</si>
  <si>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</si>
  <si>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</si>
  <si>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</si>
  <si>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</si>
  <si>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</si>
  <si>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</si>
  <si>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</si>
  <si>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</si>
  <si>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</si>
  <si>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</si>
  <si>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</si>
  <si>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</si>
  <si>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</si>
  <si>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</si>
  <si>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</si>
  <si>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</si>
  <si>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</si>
  <si>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</si>
  <si>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</si>
  <si>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</si>
  <si>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</si>
  <si>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</si>
  <si>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</si>
  <si>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</si>
  <si>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</si>
  <si>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</si>
  <si>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</si>
  <si>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</si>
  <si>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</si>
  <si>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</si>
  <si>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</si>
  <si>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</si>
  <si>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</si>
  <si>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</si>
  <si>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</si>
  <si>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</si>
  <si>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</si>
  <si>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</si>
  <si>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</si>
  <si>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</si>
  <si>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</si>
  <si>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</si>
  <si>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</si>
  <si>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</si>
  <si>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</si>
  <si>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</si>
  <si>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</si>
  <si>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</si>
  <si>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</si>
  <si>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</si>
  <si>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</si>
  <si>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</si>
  <si>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</si>
  <si>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</si>
  <si>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</si>
  <si>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</si>
  <si>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</si>
  <si>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</si>
  <si>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</si>
  <si>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</si>
  <si>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</si>
  <si>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</si>
  <si>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</si>
  <si>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</si>
  <si>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</si>
  <si>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</si>
  <si>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</si>
  <si>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</si>
  <si>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</si>
  <si>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</si>
  <si>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</si>
  <si>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</si>
  <si>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</si>
  <si>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</si>
  <si>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</si>
  <si>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</si>
  <si>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</si>
  <si>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</si>
  <si>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</si>
  <si>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</si>
  <si>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</si>
  <si>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</si>
  <si>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</si>
  <si>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</si>
  <si>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</si>
  <si>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</si>
  <si>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</si>
  <si>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</si>
  <si>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</si>
  <si>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</si>
  <si>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</si>
  <si>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</si>
  <si>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</si>
  <si>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</si>
  <si>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</si>
  <si>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</si>
  <si>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</si>
  <si>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</si>
  <si>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</si>
  <si>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</si>
  <si>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</si>
  <si>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</si>
  <si>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</si>
  <si>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</si>
  <si>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</si>
  <si>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</si>
  <si>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</si>
  <si>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</si>
  <si>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</si>
  <si>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</si>
  <si>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</si>
  <si>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</si>
  <si>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</si>
  <si>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</si>
  <si>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</si>
  <si>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</si>
  <si>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</si>
  <si>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</si>
  <si>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</si>
  <si>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</si>
  <si>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</si>
  <si>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</si>
  <si>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</si>
  <si>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</si>
  <si>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</si>
  <si>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</si>
  <si>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</si>
  <si>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</si>
  <si>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</si>
  <si>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</si>
  <si>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</si>
  <si>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</si>
  <si>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</si>
  <si>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</si>
  <si>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</si>
  <si>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</si>
  <si>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</si>
  <si>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</si>
  <si>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</si>
  <si>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</si>
  <si>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</si>
  <si>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</si>
  <si>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</si>
  <si>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</si>
  <si>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</si>
  <si>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</si>
  <si>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</si>
  <si>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</si>
  <si>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</si>
  <si>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</si>
  <si>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</si>
  <si>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</si>
  <si>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</si>
  <si>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</si>
  <si>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</si>
  <si>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</si>
  <si>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</si>
  <si>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</si>
  <si>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</si>
  <si>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</si>
  <si>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</si>
  <si>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</si>
  <si>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</si>
  <si>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</si>
  <si>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</si>
  <si>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</si>
  <si>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</si>
  <si>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</si>
  <si>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</si>
  <si>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</si>
  <si>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</si>
  <si>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</si>
  <si>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</si>
  <si>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</si>
  <si>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</si>
  <si>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</si>
  <si>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</si>
  <si>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</si>
  <si>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</si>
  <si>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</si>
  <si>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</si>
  <si>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</si>
  <si>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</si>
  <si>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</si>
  <si>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</si>
  <si>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</si>
  <si>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</si>
  <si>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</si>
  <si>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</si>
  <si>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</si>
  <si>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</si>
  <si>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</si>
  <si>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</si>
  <si>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</si>
  <si>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</si>
  <si>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</si>
  <si>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</si>
  <si>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</si>
  <si>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</si>
  <si>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</si>
  <si>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</si>
  <si>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</si>
  <si>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</si>
  <si>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</si>
  <si>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</si>
  <si>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</si>
  <si>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</si>
  <si>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</si>
  <si>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</si>
  <si>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</si>
  <si>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</si>
  <si>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</si>
  <si>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</si>
  <si>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</si>
  <si>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</si>
  <si>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</si>
  <si>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</si>
  <si>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</si>
  <si>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</si>
  <si>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</si>
  <si>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</si>
  <si>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</si>
  <si>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</si>
  <si>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</si>
  <si>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</si>
  <si>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</si>
  <si>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</si>
  <si>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</si>
  <si>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</si>
  <si>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</si>
  <si>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</si>
  <si>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</si>
  <si>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</si>
  <si>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</si>
  <si>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</si>
  <si>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</si>
  <si>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</si>
  <si>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</si>
  <si>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</si>
  <si>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</si>
  <si>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</si>
  <si>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</si>
  <si>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</si>
  <si>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</si>
  <si>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</si>
  <si>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</si>
  <si>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</si>
  <si>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</si>
  <si>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</si>
  <si>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</si>
  <si>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</si>
  <si>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</si>
  <si>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</si>
  <si>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</si>
  <si>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</si>
  <si>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</si>
  <si>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</si>
  <si>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</si>
  <si>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</si>
  <si>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</si>
  <si>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</si>
  <si>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</si>
  <si>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</si>
  <si>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</si>
  <si>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</si>
  <si>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</si>
  <si>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</si>
  <si>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</si>
  <si>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</si>
  <si>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</si>
  <si>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</si>
  <si>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</si>
  <si>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</si>
  <si>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</si>
  <si>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</si>
  <si>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</si>
  <si>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</si>
  <si>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</si>
  <si>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</si>
  <si>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</si>
  <si>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</si>
  <si>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</si>
  <si>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</si>
  <si>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</si>
  <si>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</si>
  <si>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</si>
  <si>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</si>
  <si>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</si>
  <si>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</si>
  <si>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</si>
  <si>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</si>
  <si>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</si>
  <si>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</si>
  <si>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</si>
  <si>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</si>
  <si>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</si>
  <si>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</si>
  <si>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</si>
  <si>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</si>
  <si>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</si>
  <si>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</si>
  <si>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</si>
  <si>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</si>
  <si>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</si>
  <si>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</si>
  <si>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</si>
  <si>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</si>
  <si>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</si>
  <si>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</si>
  <si>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</si>
  <si>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</si>
  <si>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</si>
  <si>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</si>
  <si>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</si>
  <si>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</si>
  <si>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</si>
  <si>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</si>
  <si>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</si>
  <si>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</si>
  <si>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</si>
  <si>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</si>
  <si>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</si>
  <si>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</si>
  <si>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</si>
  <si>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</si>
  <si>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</si>
  <si>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</si>
  <si>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</si>
  <si>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</si>
  <si>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</si>
  <si>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</si>
  <si>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</si>
  <si>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</si>
  <si>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</si>
  <si>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</si>
  <si>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</si>
  <si>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</si>
  <si>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</si>
  <si>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</si>
  <si>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</si>
  <si>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</si>
  <si>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</si>
  <si>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</si>
  <si>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</si>
  <si>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</si>
  <si>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</si>
  <si>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</si>
  <si>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</si>
  <si>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</si>
  <si>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</si>
  <si>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</si>
  <si>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</si>
  <si>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</si>
  <si>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</si>
  <si>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</si>
  <si>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</si>
  <si>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</si>
  <si>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</si>
  <si>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</si>
  <si>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</si>
  <si>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</si>
  <si>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</si>
  <si>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</si>
  <si>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</si>
  <si>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</si>
  <si>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</si>
  <si>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</si>
  <si>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</si>
  <si>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</si>
  <si>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</si>
  <si>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</si>
  <si>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</si>
  <si>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</si>
  <si>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</si>
  <si>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</si>
  <si>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</si>
  <si>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</si>
  <si>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</si>
  <si>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</si>
  <si>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</si>
  <si>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</si>
  <si>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</si>
  <si>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</si>
  <si>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</si>
  <si>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</si>
  <si>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</si>
  <si>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</si>
  <si>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</si>
  <si>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</si>
  <si>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</si>
  <si>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</si>
  <si>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</si>
  <si>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</si>
  <si>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</si>
  <si>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</si>
  <si>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</si>
  <si>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</si>
  <si>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</si>
  <si>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</si>
  <si>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</si>
  <si>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</si>
  <si>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</si>
  <si>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</si>
  <si>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</si>
  <si>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</si>
  <si>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</si>
  <si>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</si>
  <si>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</si>
  <si>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</si>
  <si>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</si>
  <si>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</si>
  <si>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</si>
  <si>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</si>
  <si>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</si>
  <si>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</si>
  <si>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</si>
  <si>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</si>
  <si>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</si>
  <si>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</si>
  <si>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</si>
  <si>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</si>
  <si>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</si>
  <si>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</si>
  <si>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</si>
  <si>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</si>
  <si>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</si>
  <si>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</si>
  <si>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</si>
  <si>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</si>
  <si>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</si>
  <si>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</si>
  <si>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</si>
  <si>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</si>
  <si>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</si>
  <si>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</si>
  <si>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</si>
  <si>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</si>
  <si>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</si>
  <si>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</si>
  <si>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</si>
  <si>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</si>
  <si>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</si>
  <si>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</si>
  <si>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</si>
  <si>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</si>
  <si>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</si>
  <si>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</si>
  <si>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</si>
  <si>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</si>
  <si>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</si>
  <si>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</si>
  <si>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</si>
  <si>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</si>
  <si>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</si>
  <si>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</si>
  <si>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</si>
  <si>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</si>
  <si>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</si>
  <si>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</si>
  <si>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</si>
  <si>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</si>
  <si>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</si>
  <si>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</si>
  <si>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</si>
  <si>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</si>
  <si>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</si>
  <si>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</si>
  <si>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</si>
  <si>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</si>
  <si>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</si>
  <si>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</si>
  <si>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</si>
  <si>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</si>
  <si>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</si>
  <si>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</si>
  <si>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</si>
  <si>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</si>
  <si>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</si>
  <si>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</si>
  <si>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</si>
  <si>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</si>
  <si>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</si>
  <si>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</si>
  <si>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</si>
  <si>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</si>
  <si>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</si>
  <si>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</si>
  <si>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</si>
  <si>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</si>
  <si>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</si>
  <si>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</si>
  <si>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</si>
  <si>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</si>
  <si>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</si>
  <si>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</si>
  <si>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</si>
  <si>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</si>
  <si>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</si>
  <si>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</si>
  <si>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</si>
  <si>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</si>
  <si>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</si>
  <si>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</si>
  <si>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</si>
  <si>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</si>
  <si>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</si>
  <si>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</si>
  <si>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</si>
  <si>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</si>
  <si>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</si>
  <si>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</si>
  <si>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</si>
  <si>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</si>
  <si>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</si>
  <si>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</si>
  <si>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</si>
  <si>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</si>
  <si>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</si>
  <si>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</si>
  <si>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</si>
  <si>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</si>
  <si>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</si>
  <si>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</si>
  <si>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</si>
  <si>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</si>
  <si>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</si>
  <si>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</si>
  <si>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</si>
  <si>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</si>
  <si>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</si>
  <si>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</si>
  <si>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</si>
  <si>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</si>
  <si>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</si>
  <si>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</si>
  <si>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</si>
  <si>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</si>
  <si>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</si>
  <si>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</si>
  <si>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</si>
  <si>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</si>
  <si>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</si>
  <si>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</si>
  <si>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</si>
  <si>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</si>
  <si>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</si>
  <si>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</si>
  <si>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</si>
  <si>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</si>
  <si>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</si>
  <si>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</si>
  <si>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</si>
  <si>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</si>
  <si>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</si>
  <si>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</si>
  <si>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</si>
  <si>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</si>
  <si>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</si>
  <si>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</si>
  <si>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</si>
  <si>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</si>
  <si>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</si>
  <si>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</si>
  <si>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</si>
  <si>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</si>
  <si>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</si>
  <si>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</si>
  <si>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</si>
  <si>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</si>
  <si>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</si>
  <si>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</si>
  <si>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</si>
  <si>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</si>
  <si>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</si>
  <si>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</si>
  <si>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</si>
  <si>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</si>
  <si>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</si>
  <si>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</si>
  <si>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</si>
  <si>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</si>
  <si>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</si>
  <si>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</si>
  <si>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</si>
  <si>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</si>
  <si>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</si>
  <si>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</si>
  <si>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</si>
  <si>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</si>
  <si>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</si>
  <si>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</si>
  <si>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</si>
  <si>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</si>
  <si>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</si>
  <si>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</si>
  <si>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</si>
  <si>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</si>
  <si>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</si>
  <si>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</si>
  <si>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</si>
  <si>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</si>
  <si>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</si>
  <si>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</si>
  <si>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</si>
  <si>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</si>
  <si>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</si>
  <si>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</si>
  <si>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</si>
  <si>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</si>
  <si>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</si>
  <si>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</si>
  <si>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</si>
  <si>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</si>
  <si>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</si>
  <si>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</si>
  <si>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</si>
  <si>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</si>
  <si>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</si>
  <si>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</si>
  <si>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</si>
  <si>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</si>
  <si>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</si>
  <si>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</si>
  <si>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</si>
  <si>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</si>
  <si>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</si>
  <si>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</si>
  <si>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</si>
  <si>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</si>
  <si>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</si>
  <si>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</si>
  <si>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</si>
  <si>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</si>
  <si>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</si>
  <si>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</si>
  <si>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</si>
  <si>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</si>
  <si>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</si>
  <si>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</si>
  <si>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</si>
  <si>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</si>
  <si>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</si>
  <si>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</si>
  <si>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</si>
  <si>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</si>
  <si>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</si>
  <si>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</si>
  <si>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</si>
  <si>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</si>
  <si>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</si>
  <si>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</si>
  <si>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</si>
  <si>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</si>
  <si>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</si>
  <si>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</si>
  <si>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</si>
  <si>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</si>
  <si>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</si>
  <si>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</si>
  <si>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</si>
  <si>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</si>
  <si>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</si>
  <si>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</si>
  <si>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</si>
  <si>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</si>
  <si>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</si>
  <si>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</si>
  <si>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</si>
  <si>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</si>
  <si>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</si>
  <si>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</si>
  <si>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</si>
  <si>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</si>
  <si>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</si>
  <si>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</si>
  <si>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</si>
  <si>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</si>
  <si>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</si>
  <si>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</si>
  <si>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</si>
  <si>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</si>
  <si>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</si>
  <si>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</si>
  <si>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</si>
  <si>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</si>
  <si>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</si>
  <si>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</si>
  <si>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</si>
  <si>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</si>
  <si>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</si>
  <si>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</si>
  <si>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</si>
  <si>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</si>
  <si>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</si>
  <si>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</si>
  <si>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</si>
  <si>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</si>
  <si>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</si>
  <si>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</si>
  <si>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</si>
  <si>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</si>
  <si>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</si>
  <si>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</si>
  <si>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</si>
  <si>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</si>
  <si>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</si>
  <si>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</si>
  <si>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</si>
  <si>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</si>
  <si>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</si>
  <si>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</si>
  <si>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</si>
  <si>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</si>
  <si>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</si>
  <si>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</si>
  <si>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</si>
  <si>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</si>
  <si>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</si>
  <si>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</si>
  <si>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</si>
  <si>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</si>
  <si>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</si>
  <si>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</si>
  <si>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</si>
  <si>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</si>
  <si>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</si>
  <si>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</si>
  <si>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</si>
  <si>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</si>
  <si>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</si>
  <si>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</si>
  <si>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</si>
  <si>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</si>
  <si>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</si>
  <si>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</si>
  <si>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</si>
  <si>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</si>
  <si>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</si>
  <si>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</si>
  <si>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</si>
  <si>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</si>
  <si>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</si>
  <si>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</si>
  <si>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</si>
  <si>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</si>
  <si>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</si>
  <si>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</si>
  <si>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</si>
  <si>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</si>
  <si>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</si>
  <si>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</si>
  <si>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</si>
  <si>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</si>
  <si>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</si>
  <si>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</si>
  <si>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</si>
  <si>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</si>
  <si>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</si>
  <si>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</si>
  <si>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</si>
  <si>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</si>
  <si>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</si>
  <si>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</si>
  <si>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</si>
  <si>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</si>
  <si>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</si>
  <si>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</si>
  <si>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</si>
  <si>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</si>
  <si>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</si>
  <si>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</si>
  <si>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</si>
  <si>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</si>
  <si>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</si>
  <si>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</si>
  <si>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</si>
  <si>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</si>
  <si>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</si>
  <si>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</si>
  <si>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</si>
  <si>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</si>
  <si>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</si>
  <si>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</si>
  <si>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</si>
  <si>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</si>
  <si>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</si>
  <si>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</si>
  <si>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</si>
  <si>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</si>
  <si>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</si>
  <si>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</si>
  <si>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</si>
  <si>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</si>
  <si>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</si>
  <si>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</si>
  <si>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</si>
  <si>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</si>
  <si>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</si>
  <si>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</si>
  <si>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</si>
  <si>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</si>
  <si>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</si>
  <si>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</si>
  <si>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</si>
  <si>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</si>
  <si>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</si>
  <si>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</si>
  <si>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</si>
  <si>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</si>
  <si>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</si>
  <si>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</si>
  <si>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</si>
  <si>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</si>
  <si>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</si>
  <si>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</si>
  <si>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</si>
  <si>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</si>
  <si>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</si>
  <si>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</si>
  <si>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</si>
  <si>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</si>
  <si>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</si>
  <si>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</si>
  <si>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</si>
  <si>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</si>
  <si>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</si>
  <si>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</si>
  <si>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</si>
  <si>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</si>
  <si>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</si>
  <si>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</si>
  <si>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</si>
  <si>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</si>
  <si>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</si>
  <si>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</si>
  <si>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</si>
  <si>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</si>
  <si>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</si>
  <si>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</si>
  <si>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</si>
  <si>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</si>
  <si>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</si>
  <si>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</si>
  <si>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</si>
  <si>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</si>
  <si>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</si>
  <si>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</si>
  <si>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</si>
  <si>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</si>
  <si>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</si>
  <si>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</si>
  <si>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</si>
  <si>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</si>
  <si>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</si>
  <si>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</si>
  <si>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</si>
  <si>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</si>
  <si>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</si>
  <si>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</si>
  <si>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</si>
  <si>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</si>
  <si>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</si>
  <si>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</si>
  <si>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</si>
  <si>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</si>
  <si>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</si>
  <si>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</si>
  <si>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</si>
  <si>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</si>
  <si>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</si>
  <si>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</si>
  <si>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</si>
  <si>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</si>
  <si>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</si>
  <si>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</si>
  <si>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</si>
  <si>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</si>
  <si>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</si>
  <si>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</si>
  <si>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</si>
  <si>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</si>
  <si>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</si>
  <si>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</si>
  <si>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</si>
  <si>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</si>
  <si>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</si>
  <si>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</si>
  <si>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</si>
  <si>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</si>
  <si>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</si>
  <si>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</si>
  <si>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</si>
  <si>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</si>
  <si>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</si>
  <si>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</si>
  <si>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</si>
  <si>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</si>
  <si>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</si>
  <si>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</si>
  <si>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</si>
  <si>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</si>
  <si>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</si>
  <si>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</si>
  <si>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</si>
  <si>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</si>
  <si>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</si>
  <si>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</si>
  <si>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</si>
  <si>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</si>
  <si>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</si>
  <si>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</si>
  <si>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</si>
  <si>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</si>
  <si>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</si>
  <si>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</si>
  <si>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</si>
  <si>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</si>
  <si>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</si>
  <si>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</si>
  <si>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</si>
  <si>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</si>
  <si>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</si>
  <si>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</si>
  <si>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</si>
  <si>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</si>
  <si>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</si>
  <si>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</si>
  <si>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</si>
  <si>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</si>
  <si>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</si>
  <si>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</si>
  <si>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</si>
  <si>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</si>
  <si>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</si>
  <si>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</si>
  <si>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</si>
  <si>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</si>
  <si>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</si>
  <si>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</si>
  <si>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</si>
  <si>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</si>
  <si>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</si>
  <si>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</si>
  <si>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</si>
  <si>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</si>
  <si>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</si>
  <si>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</si>
  <si>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</si>
  <si>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</si>
  <si>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</si>
  <si>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</si>
  <si>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</si>
  <si>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</si>
  <si>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</si>
  <si>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</si>
  <si>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</si>
  <si>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</si>
  <si>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</si>
  <si>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</si>
  <si>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</si>
  <si>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</si>
  <si>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</si>
  <si>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</si>
  <si>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</si>
  <si>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</si>
  <si>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</si>
  <si>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</si>
  <si>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</si>
  <si>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</si>
  <si>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</si>
  <si>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</si>
  <si>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</si>
  <si>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</si>
  <si>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</si>
  <si>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</si>
  <si>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</si>
  <si>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</si>
  <si>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</si>
  <si>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</si>
  <si>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</si>
  <si>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</si>
  <si>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</si>
  <si>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</si>
  <si>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</si>
  <si>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</si>
  <si>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</si>
  <si>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</si>
  <si>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</si>
  <si>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</si>
  <si>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</si>
  <si>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</si>
  <si>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</si>
  <si>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</si>
  <si>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</si>
  <si>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</si>
  <si>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</si>
  <si>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</si>
  <si>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</si>
  <si>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</si>
  <si>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</si>
  <si>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</si>
  <si>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</si>
  <si>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</si>
  <si>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</si>
  <si>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</si>
  <si>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</si>
  <si>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</si>
  <si>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</si>
  <si>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</si>
  <si>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</si>
  <si>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</si>
  <si>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</si>
  <si>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</si>
  <si>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</si>
  <si>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</si>
  <si>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</si>
  <si>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</si>
  <si>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</si>
  <si>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</si>
  <si>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</si>
  <si>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</si>
  <si>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</si>
  <si>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</si>
  <si>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</si>
  <si>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</si>
  <si>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</si>
  <si>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</si>
  <si>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</si>
  <si>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</si>
  <si>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</si>
  <si>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</si>
  <si>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</si>
  <si>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</si>
  <si>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</si>
  <si>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</si>
  <si>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</si>
  <si>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</si>
  <si>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</si>
  <si>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</si>
  <si>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</si>
  <si>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</si>
  <si>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</si>
  <si>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</si>
  <si>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</si>
  <si>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</si>
  <si>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</si>
  <si>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</si>
  <si>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</si>
  <si>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</si>
  <si>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</si>
  <si>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</si>
  <si>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</si>
  <si>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</si>
  <si>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</si>
  <si>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</si>
  <si>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</si>
  <si>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</si>
  <si>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</si>
  <si>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</si>
  <si>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</si>
  <si>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</si>
  <si>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</si>
  <si>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</si>
  <si>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</si>
  <si>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</si>
  <si>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</si>
  <si>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</si>
  <si>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</si>
  <si>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</si>
  <si>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</si>
  <si>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</si>
  <si>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</si>
  <si>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</si>
  <si>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</si>
  <si>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</si>
  <si>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</si>
  <si>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</si>
  <si>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</si>
  <si>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</si>
  <si>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</si>
  <si>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</si>
  <si>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</si>
  <si>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</si>
  <si>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</si>
  <si>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</si>
  <si>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</si>
  <si>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</si>
  <si>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</si>
  <si>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</si>
  <si>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</si>
  <si>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</si>
  <si>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</si>
  <si>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</si>
  <si>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</si>
  <si>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</si>
  <si>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</si>
  <si>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</si>
  <si>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</si>
  <si>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</si>
  <si>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</si>
  <si>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</si>
  <si>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</si>
  <si>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</si>
  <si>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</si>
  <si>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</si>
  <si>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</si>
  <si>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</si>
  <si>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</si>
  <si>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</si>
  <si>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</si>
  <si>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</si>
  <si>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</si>
  <si>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</si>
  <si>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</si>
  <si>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</si>
  <si>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</si>
  <si>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</si>
  <si>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</si>
  <si>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</si>
  <si>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</si>
  <si>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</si>
  <si>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</si>
  <si>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</si>
  <si>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</si>
  <si>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</si>
  <si>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</si>
  <si>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</si>
  <si>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</si>
  <si>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</si>
  <si>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</si>
  <si>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</si>
  <si>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</si>
  <si>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</si>
  <si>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</si>
  <si>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</si>
  <si>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</si>
  <si>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</si>
  <si>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</si>
  <si>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</si>
  <si>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</si>
  <si>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</si>
  <si>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</si>
  <si>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</si>
  <si>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</si>
  <si>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</si>
  <si>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</si>
  <si>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</si>
  <si>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</si>
  <si>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</si>
  <si>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</si>
  <si>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</si>
  <si>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</si>
  <si>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</si>
  <si>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</si>
  <si>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</si>
  <si>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</si>
  <si>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</si>
  <si>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</si>
  <si>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</si>
  <si>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</si>
  <si>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</si>
  <si>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</si>
  <si>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</si>
  <si>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</si>
  <si>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</si>
  <si>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</si>
  <si>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</si>
  <si>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</si>
  <si>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</si>
  <si>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</si>
  <si>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</si>
  <si>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</si>
  <si>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</si>
  <si>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</si>
  <si>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</si>
  <si>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</si>
  <si>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</si>
  <si>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</si>
  <si>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</si>
  <si>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</si>
  <si>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</si>
  <si>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</si>
  <si>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</si>
  <si>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</si>
  <si>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</si>
  <si>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</si>
  <si>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</si>
  <si>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</si>
  <si>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</si>
  <si>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</si>
  <si>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</si>
  <si>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</si>
  <si>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</si>
  <si>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</si>
  <si>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</si>
  <si>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</si>
  <si>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</si>
  <si>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</si>
  <si>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</si>
  <si>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</si>
  <si>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</si>
  <si>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</si>
  <si>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</si>
  <si>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</si>
  <si>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</si>
  <si>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</si>
  <si>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</si>
  <si>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</si>
  <si>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</si>
  <si>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</si>
  <si>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</si>
  <si>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</si>
  <si>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</si>
  <si>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</si>
  <si>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</si>
  <si>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</si>
  <si>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</si>
  <si>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</si>
  <si>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</si>
  <si>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</si>
  <si>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</si>
  <si>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</si>
  <si>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</si>
  <si>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</si>
  <si>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</si>
  <si>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</si>
  <si>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</si>
  <si>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</si>
  <si>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</si>
  <si>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</si>
  <si>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</si>
  <si>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</si>
  <si>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</si>
  <si>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</si>
  <si>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</si>
  <si>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</si>
  <si>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</si>
  <si>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</si>
  <si>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</si>
  <si>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</si>
  <si>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</si>
  <si>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</si>
  <si>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</si>
  <si>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</si>
  <si>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</si>
  <si>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</si>
  <si>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</si>
  <si>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</si>
  <si>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</si>
  <si>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</si>
  <si>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</si>
  <si>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</si>
  <si>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</si>
  <si>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</si>
  <si>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</si>
  <si>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</si>
  <si>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</si>
  <si>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</si>
  <si>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</si>
  <si>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</si>
  <si>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</si>
  <si>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</si>
  <si>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</si>
  <si>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</si>
  <si>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</si>
  <si>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</si>
  <si>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</si>
  <si>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</si>
  <si>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</si>
  <si>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</si>
  <si>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</si>
  <si>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</si>
  <si>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</si>
  <si>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</si>
  <si>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</si>
  <si>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</si>
  <si>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</si>
  <si>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</si>
  <si>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</si>
  <si>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</si>
  <si>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</si>
  <si>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</si>
  <si>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</si>
  <si>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</si>
  <si>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</si>
  <si>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</si>
  <si>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</si>
  <si>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</si>
  <si>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</si>
  <si>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</si>
  <si>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</si>
  <si>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</si>
  <si>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</si>
  <si>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</si>
  <si>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</si>
  <si>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</si>
  <si>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</si>
  <si>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</si>
  <si>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</si>
  <si>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</si>
  <si>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</si>
  <si>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</si>
  <si>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</si>
  <si>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</si>
  <si>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</si>
  <si>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</si>
  <si>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</si>
  <si>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</si>
  <si>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</si>
  <si>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</si>
  <si>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</si>
  <si>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</si>
  <si>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</si>
  <si>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</si>
  <si>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</si>
  <si>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</si>
  <si>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</si>
  <si>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</si>
  <si>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</si>
  <si>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</si>
  <si>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</si>
  <si>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</si>
  <si>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</si>
  <si>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</si>
  <si>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</si>
  <si>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</si>
  <si>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</si>
  <si>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</si>
  <si>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</si>
  <si>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</si>
  <si>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</si>
  <si>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</si>
  <si>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</si>
  <si>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</si>
  <si>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</si>
  <si>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</si>
  <si>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</si>
  <si>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</si>
  <si>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</si>
  <si>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</si>
  <si>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</si>
  <si>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</si>
  <si>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</si>
  <si>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</si>
  <si>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</si>
  <si>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</si>
  <si>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</si>
  <si>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</si>
  <si>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</si>
  <si>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</si>
  <si>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</si>
  <si>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</si>
  <si>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</si>
  <si>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</si>
  <si>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</si>
  <si>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</si>
  <si>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</si>
  <si>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</si>
  <si>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</si>
  <si>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</si>
  <si>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</si>
  <si>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</si>
  <si>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</si>
  <si>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</si>
  <si>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</si>
  <si>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</si>
  <si>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</si>
  <si>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</si>
  <si>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</si>
  <si>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</si>
  <si>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</si>
  <si>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</si>
  <si>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</si>
  <si>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</si>
  <si>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</si>
  <si>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</si>
  <si>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</si>
  <si>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</si>
  <si>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</si>
  <si>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</si>
  <si>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</si>
  <si>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</si>
  <si>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</si>
  <si>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</si>
  <si>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</si>
  <si>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</si>
  <si>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</si>
  <si>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</si>
  <si>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</si>
  <si>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</si>
  <si>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</si>
  <si>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</si>
  <si>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</si>
  <si>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</si>
  <si>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</si>
  <si>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</si>
  <si>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</si>
  <si>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</si>
  <si>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</si>
  <si>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</si>
  <si>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</si>
  <si>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</si>
  <si>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</si>
  <si>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</si>
  <si>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</si>
  <si>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</si>
  <si>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</si>
  <si>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</si>
  <si>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</si>
  <si>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</si>
  <si>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</si>
  <si>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</si>
  <si>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</si>
  <si>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</si>
  <si>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</si>
  <si>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</si>
  <si>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</si>
  <si>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</si>
  <si>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</si>
  <si>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</si>
  <si>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</si>
  <si>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</si>
  <si>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</si>
  <si>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</si>
  <si>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</si>
  <si>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</si>
  <si>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</si>
  <si>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</si>
  <si>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</si>
  <si>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</si>
  <si>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</si>
  <si>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</si>
  <si>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</si>
  <si>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</si>
  <si>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</si>
  <si>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</si>
  <si>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</si>
  <si>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</si>
  <si>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</si>
  <si>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</si>
  <si>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</si>
  <si>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</si>
  <si>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</si>
  <si>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</si>
  <si>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</si>
  <si>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</si>
  <si>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</si>
  <si>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</si>
  <si>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</si>
  <si>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</si>
  <si>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</si>
  <si>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</si>
  <si>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</si>
  <si>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</si>
  <si>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</si>
  <si>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</si>
  <si>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</si>
  <si>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</si>
  <si>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</si>
  <si>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</si>
  <si>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</si>
  <si>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</si>
  <si>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</si>
  <si>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</si>
  <si>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</si>
  <si>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</si>
  <si>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</si>
  <si>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</si>
  <si>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</si>
  <si>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</si>
  <si>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</si>
  <si>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</si>
  <si>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</si>
  <si>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</si>
  <si>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</si>
  <si>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</si>
  <si>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</si>
  <si>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</si>
  <si>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</si>
  <si>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</si>
  <si>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</si>
  <si>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</si>
  <si>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</si>
  <si>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</si>
  <si>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</si>
  <si>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</si>
  <si>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</si>
  <si>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</si>
  <si>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</si>
  <si>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</si>
  <si>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</si>
  <si>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</si>
  <si>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</si>
  <si>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</si>
  <si>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</si>
  <si>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</si>
  <si>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</si>
  <si>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</si>
  <si>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</si>
  <si>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</si>
  <si>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</si>
  <si>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</si>
  <si>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</si>
  <si>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</si>
  <si>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</si>
  <si>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</si>
  <si>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</si>
  <si>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</si>
  <si>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</si>
  <si>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</si>
  <si>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</si>
  <si>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</si>
  <si>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</si>
  <si>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</si>
  <si>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</si>
  <si>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</si>
  <si>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</si>
  <si>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</si>
  <si>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</si>
  <si>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</si>
  <si>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</si>
  <si>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</si>
  <si>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</si>
  <si>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</si>
  <si>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</si>
  <si>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</si>
  <si>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</si>
  <si>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</si>
  <si>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</si>
  <si>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</si>
  <si>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</si>
  <si>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</si>
  <si>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</si>
  <si>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</si>
  <si>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</si>
  <si>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</si>
  <si>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</si>
  <si>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</si>
  <si>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</si>
  <si>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</si>
  <si>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</si>
  <si>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</si>
  <si>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</si>
  <si>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</si>
  <si>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</si>
  <si>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</si>
  <si>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</si>
  <si>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</si>
  <si>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</si>
  <si>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</si>
  <si>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</si>
  <si>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</si>
  <si>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</si>
  <si>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</si>
  <si>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</si>
  <si>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</si>
  <si>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</si>
  <si>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</si>
  <si>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</si>
  <si>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</si>
  <si>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</si>
  <si>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</si>
  <si>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</si>
  <si>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</si>
  <si>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</si>
  <si>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</si>
  <si>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</si>
  <si>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</si>
  <si>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</si>
  <si>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</si>
  <si>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</si>
  <si>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</si>
  <si>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</si>
  <si>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</si>
  <si>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</si>
  <si>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</si>
  <si>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</si>
  <si>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</si>
  <si>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</si>
  <si>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</si>
  <si>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</si>
  <si>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</si>
  <si>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</si>
  <si>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</si>
  <si>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</si>
  <si>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</si>
  <si>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</si>
  <si>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</si>
  <si>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</si>
  <si>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</si>
  <si>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</si>
  <si>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</si>
  <si>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</si>
  <si>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</si>
  <si>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</si>
  <si>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</si>
  <si>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</si>
  <si>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</si>
  <si>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</si>
  <si>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</si>
  <si>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</si>
  <si>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</si>
  <si>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</si>
  <si>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</si>
  <si>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</si>
  <si>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</si>
  <si>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</si>
  <si>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</si>
  <si>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</si>
  <si>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</si>
  <si>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</si>
  <si>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</si>
  <si>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</si>
  <si>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</si>
  <si>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</si>
  <si>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</si>
  <si>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</si>
  <si>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</si>
  <si>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</si>
  <si>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</si>
  <si>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</si>
  <si>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</si>
  <si>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</si>
  <si>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</si>
  <si>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</si>
  <si>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</si>
  <si>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</si>
  <si>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</si>
  <si>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</si>
  <si>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</si>
  <si>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</si>
  <si>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</si>
  <si>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</si>
  <si>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</si>
  <si>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</si>
  <si>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</si>
  <si>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</si>
  <si>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</si>
  <si>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</si>
  <si>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</si>
  <si>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</si>
  <si>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</si>
  <si>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</si>
  <si>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</si>
  <si>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</si>
  <si>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</si>
  <si>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</si>
  <si>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</si>
  <si>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</si>
  <si>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</si>
  <si>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</si>
  <si>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</si>
  <si>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</si>
  <si>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</si>
  <si>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</si>
  <si>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</si>
  <si>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</si>
  <si>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</si>
  <si>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</si>
  <si>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</si>
  <si>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</si>
  <si>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</si>
  <si>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</si>
  <si>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</si>
  <si>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</si>
  <si>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</si>
  <si>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</si>
  <si>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</si>
  <si>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</si>
  <si>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</si>
  <si>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</si>
  <si>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</si>
  <si>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</si>
  <si>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</si>
  <si>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</si>
  <si>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</si>
  <si>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</si>
  <si>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</si>
  <si>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</si>
  <si>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</si>
  <si>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</si>
  <si>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</si>
  <si>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</si>
  <si>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</si>
  <si>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</si>
  <si>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</si>
  <si>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</si>
  <si>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</si>
  <si>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</si>
  <si>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</si>
  <si>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</si>
  <si>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</si>
  <si>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</si>
  <si>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</si>
  <si>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</si>
  <si>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</si>
  <si>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</si>
  <si>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</si>
  <si>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</si>
  <si>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</si>
  <si>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</si>
  <si>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</si>
  <si>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</si>
  <si>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</si>
  <si>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</si>
  <si>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</si>
  <si>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</si>
  <si>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</si>
  <si>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</si>
  <si>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</si>
  <si>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</si>
  <si>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</si>
  <si>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</si>
  <si>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</si>
  <si>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</si>
  <si>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</si>
  <si>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</si>
  <si>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</si>
  <si>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</si>
  <si>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</si>
  <si>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</si>
  <si>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</si>
  <si>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</si>
  <si>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</si>
  <si>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</si>
  <si>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</si>
  <si>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</si>
  <si>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</si>
  <si>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</si>
  <si>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</si>
  <si>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</si>
  <si>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</si>
  <si>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</si>
  <si>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</si>
  <si>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</si>
  <si>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</si>
  <si>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</si>
  <si>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</si>
  <si>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</si>
  <si>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</si>
  <si>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</si>
  <si>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</si>
  <si>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</si>
  <si>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</si>
  <si>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</si>
  <si>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</si>
  <si>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</si>
  <si>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</si>
  <si>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</si>
  <si>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</si>
  <si>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</si>
  <si>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</si>
  <si>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</si>
  <si>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</si>
  <si>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</si>
  <si>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</si>
  <si>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</si>
  <si>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</si>
  <si>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</si>
  <si>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</si>
  <si>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</si>
  <si>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</si>
  <si>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</si>
  <si>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</si>
  <si>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</si>
  <si>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</si>
  <si>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</si>
  <si>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</si>
  <si>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</si>
  <si>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</si>
  <si>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</si>
  <si>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</si>
  <si>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</si>
  <si>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</si>
  <si>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</si>
  <si>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</si>
  <si>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</si>
  <si>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</si>
  <si>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</si>
  <si>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</si>
  <si>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</si>
  <si>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</si>
  <si>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</si>
  <si>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</si>
  <si>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</si>
  <si>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</si>
  <si>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</si>
  <si>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</si>
  <si>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</si>
  <si>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</si>
  <si>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</si>
  <si>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</si>
  <si>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</si>
  <si>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</si>
  <si>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</si>
  <si>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</si>
  <si>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</si>
  <si>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</si>
  <si>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</si>
  <si>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</si>
  <si>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</si>
  <si>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</si>
  <si>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</si>
  <si>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</si>
  <si>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</si>
  <si>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</si>
  <si>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</si>
  <si>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</si>
  <si>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</si>
  <si>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</si>
  <si>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</si>
  <si>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</si>
  <si>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</si>
  <si>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</si>
  <si>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</si>
  <si>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</si>
  <si>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</si>
  <si>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</si>
  <si>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</si>
  <si>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</si>
  <si>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</si>
  <si>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</si>
  <si>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</si>
  <si>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</si>
  <si>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</si>
  <si>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</si>
  <si>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</si>
  <si>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</si>
  <si>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</si>
  <si>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</si>
  <si>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</si>
  <si>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</si>
  <si>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</si>
  <si>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</si>
  <si>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</si>
  <si>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</si>
  <si>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</si>
  <si>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</si>
  <si>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</si>
  <si>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</si>
  <si>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</si>
  <si>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</si>
  <si>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</si>
  <si>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</si>
  <si>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</si>
  <si>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</si>
  <si>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</si>
  <si>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</si>
  <si>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</si>
  <si>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</si>
  <si>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</si>
  <si>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</si>
  <si>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</si>
  <si>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</si>
  <si>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</si>
  <si>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</si>
  <si>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</si>
  <si>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</si>
  <si>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</si>
  <si>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</si>
  <si>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</si>
  <si>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</si>
  <si>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</si>
  <si>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</si>
  <si>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</si>
  <si>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</si>
  <si>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</si>
  <si>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</si>
  <si>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</si>
  <si>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</si>
  <si>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</si>
  <si>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</si>
  <si>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</si>
  <si>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</si>
  <si>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</si>
  <si>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</si>
  <si>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</si>
  <si>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</si>
  <si>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</si>
  <si>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</si>
  <si>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</si>
  <si>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</si>
  <si>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</si>
  <si>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</si>
  <si>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</si>
  <si>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</si>
  <si>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</si>
  <si>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</si>
  <si>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</si>
  <si>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</si>
  <si>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</si>
  <si>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</si>
  <si>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</si>
  <si>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</si>
  <si>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</si>
  <si>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</si>
  <si>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</si>
  <si>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</si>
  <si>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</si>
  <si>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</si>
  <si>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</si>
  <si>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</si>
  <si>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</si>
  <si>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</si>
  <si>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</si>
  <si>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</si>
  <si>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</si>
  <si>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</si>
  <si>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</si>
  <si>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</si>
  <si>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</si>
  <si>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</si>
  <si>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</si>
  <si>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</si>
  <si>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</si>
  <si>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</si>
  <si>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</si>
  <si>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</si>
  <si>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</si>
  <si>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</si>
  <si>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</si>
  <si>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</si>
  <si>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</si>
  <si>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</si>
  <si>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</si>
  <si>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</si>
  <si>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</si>
  <si>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</si>
  <si>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</si>
  <si>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</si>
  <si>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</si>
  <si>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</si>
  <si>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</si>
  <si>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</si>
  <si>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</si>
  <si>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</si>
  <si>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</si>
  <si>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</si>
  <si>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</si>
  <si>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</si>
  <si>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</si>
  <si>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</si>
  <si>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</si>
  <si>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</si>
  <si>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</si>
  <si>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</si>
  <si>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</si>
  <si>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</si>
  <si>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</si>
  <si>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</si>
  <si>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</si>
  <si>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</si>
  <si>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</si>
  <si>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</si>
  <si>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</si>
  <si>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</si>
  <si>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</si>
  <si>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</si>
  <si>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</si>
  <si>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</si>
  <si>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</si>
  <si>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</si>
  <si>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</si>
  <si>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</si>
  <si>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</si>
  <si>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</si>
  <si>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</si>
  <si>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</si>
  <si>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</si>
  <si>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</si>
  <si>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</si>
  <si>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</si>
  <si>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</si>
  <si>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</si>
  <si>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</si>
  <si>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</si>
  <si>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</si>
  <si>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</si>
  <si>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</si>
  <si>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</si>
  <si>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</si>
  <si>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</si>
  <si>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</si>
  <si>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</si>
  <si>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</si>
  <si>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</si>
  <si>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</si>
  <si>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</si>
  <si>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</si>
  <si>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</si>
  <si>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</si>
  <si>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</si>
  <si>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</si>
  <si>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</si>
  <si>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</si>
  <si>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</si>
  <si>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</si>
  <si>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</si>
  <si>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</si>
  <si>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</si>
  <si>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</si>
  <si>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</si>
  <si>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</si>
  <si>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</si>
  <si>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</si>
  <si>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</si>
  <si>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</si>
  <si>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</si>
  <si>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</si>
  <si>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</si>
  <si>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</si>
  <si>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</si>
  <si>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</si>
  <si>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</si>
  <si>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</si>
  <si>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</si>
  <si>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</si>
  <si>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</si>
  <si>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</si>
  <si>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</si>
  <si>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</si>
  <si>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</si>
  <si>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</si>
  <si>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</si>
  <si>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</si>
  <si>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</si>
  <si>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</si>
  <si>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</si>
  <si>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</si>
  <si>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</si>
  <si>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</si>
  <si>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</si>
  <si>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</si>
  <si>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</si>
  <si>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</si>
  <si>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</si>
  <si>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</si>
  <si>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</si>
  <si>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</si>
  <si>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</si>
  <si>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</si>
  <si>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</si>
  <si>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</si>
  <si>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</si>
  <si>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</si>
  <si>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</si>
  <si>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</si>
  <si>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</si>
  <si>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</si>
  <si>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</si>
  <si>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</si>
  <si>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</si>
  <si>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</si>
  <si>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</si>
  <si>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</si>
  <si>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</si>
  <si>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</si>
  <si>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</si>
  <si>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</si>
  <si>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</si>
  <si>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</si>
  <si>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</si>
  <si>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</si>
  <si>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</si>
  <si>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</si>
  <si>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</si>
  <si>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</si>
  <si>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</si>
  <si>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</si>
  <si>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</si>
  <si>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</si>
  <si>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</si>
  <si>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</si>
  <si>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</si>
  <si>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</si>
  <si>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</si>
  <si>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</si>
  <si>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</si>
  <si>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</si>
  <si>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</si>
  <si>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</si>
  <si>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</si>
  <si>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</si>
  <si>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</si>
  <si>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</si>
  <si>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</si>
  <si>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</si>
  <si>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</si>
  <si>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</si>
  <si>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</si>
  <si>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</si>
  <si>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</si>
  <si>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</si>
  <si>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</si>
  <si>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</si>
  <si>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</si>
  <si>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</si>
  <si>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</si>
  <si>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</si>
  <si>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</si>
  <si>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</si>
  <si>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</si>
  <si>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</si>
  <si>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</si>
  <si>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</si>
  <si>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</si>
  <si>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</si>
  <si>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</si>
  <si>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</si>
  <si>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</si>
  <si>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</si>
  <si>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</si>
  <si>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</si>
  <si>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</si>
  <si>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</si>
  <si>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</si>
  <si>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</si>
  <si>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</si>
  <si>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</si>
  <si>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</si>
  <si>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</si>
  <si>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</si>
  <si>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</si>
  <si>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</si>
  <si>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</si>
  <si>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</si>
  <si>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</si>
  <si>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</si>
  <si>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</si>
  <si>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</si>
  <si>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</si>
  <si>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</si>
  <si>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</si>
  <si>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</si>
  <si>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</si>
  <si>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</si>
  <si>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</si>
  <si>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</si>
  <si>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</si>
  <si>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</si>
  <si>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</si>
  <si>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</si>
  <si>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</si>
  <si>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</si>
  <si>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</si>
  <si>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</si>
  <si>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</si>
  <si>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</si>
  <si>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</si>
  <si>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</si>
  <si>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</si>
  <si>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</si>
  <si>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</si>
  <si>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</si>
  <si>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</si>
  <si>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</si>
  <si>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</si>
  <si>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</si>
  <si>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</si>
  <si>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</si>
  <si>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</si>
  <si>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</si>
  <si>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</si>
  <si>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</si>
  <si>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</si>
  <si>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</si>
  <si>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</si>
  <si>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</si>
  <si>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</si>
  <si>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</si>
  <si>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</si>
  <si>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</si>
  <si>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</si>
  <si>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</si>
  <si>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</si>
  <si>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</si>
  <si>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</si>
  <si>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</si>
  <si>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</si>
  <si>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</si>
  <si>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</si>
  <si>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</si>
  <si>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</si>
  <si>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</si>
  <si>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</si>
  <si>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</si>
  <si>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</si>
  <si>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</si>
  <si>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</si>
  <si>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</si>
  <si>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</si>
  <si>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</si>
  <si>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</si>
  <si>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</si>
  <si>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</si>
  <si>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</si>
  <si>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</si>
  <si>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</si>
  <si>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</si>
  <si>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</si>
  <si>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</si>
  <si>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</si>
  <si>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</si>
  <si>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</si>
  <si>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</si>
  <si>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</si>
  <si>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</si>
  <si>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</si>
  <si>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</si>
  <si>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</si>
  <si>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</si>
  <si>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</si>
  <si>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</si>
  <si>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</si>
  <si>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</si>
  <si>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</si>
  <si>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</si>
  <si>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</si>
  <si>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</si>
  <si>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</si>
  <si>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</si>
  <si>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</si>
  <si>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</si>
  <si>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</si>
  <si>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</si>
  <si>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</si>
  <si>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</si>
  <si>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</si>
  <si>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</si>
  <si>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</si>
  <si>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</si>
  <si>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</si>
  <si>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</si>
  <si>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</si>
  <si>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</si>
  <si>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</si>
  <si>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</si>
  <si>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</si>
  <si>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</si>
  <si>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</si>
  <si>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</si>
  <si>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</si>
  <si>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</si>
  <si>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</si>
  <si>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</si>
  <si>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</si>
  <si>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</si>
  <si>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</si>
  <si>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</si>
  <si>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</si>
  <si>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</si>
  <si>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</si>
  <si>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</si>
  <si>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</si>
  <si>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</si>
  <si>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</si>
  <si>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</si>
  <si>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</si>
  <si>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</si>
  <si>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</si>
  <si>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</si>
  <si>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</si>
  <si>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</si>
  <si>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</si>
  <si>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</si>
  <si>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</si>
  <si>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</si>
  <si>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</si>
  <si>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</si>
  <si>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</si>
  <si>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</si>
  <si>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</si>
  <si>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</si>
  <si>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</si>
  <si>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</si>
  <si>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</si>
  <si>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</si>
  <si>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</si>
  <si>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</si>
  <si>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</si>
  <si>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</si>
  <si>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</si>
  <si>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</si>
  <si>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</si>
  <si>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</si>
  <si>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</si>
  <si>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</si>
  <si>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</si>
  <si>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</si>
  <si>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</si>
  <si>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</si>
  <si>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</si>
  <si>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</si>
  <si>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</si>
  <si>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</si>
  <si>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</si>
  <si>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</si>
  <si>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</si>
  <si>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</si>
  <si>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</si>
  <si>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</si>
  <si>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</si>
  <si>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</si>
  <si>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</si>
  <si>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</si>
  <si>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</si>
  <si>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</si>
  <si>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</si>
  <si>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</si>
  <si>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</si>
  <si>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</si>
  <si>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</si>
  <si>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</si>
  <si>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</si>
  <si>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</si>
  <si>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</si>
  <si>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</si>
  <si>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</si>
  <si>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</si>
  <si>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</si>
  <si>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</si>
  <si>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</si>
  <si>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</si>
  <si>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</si>
  <si>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</si>
  <si>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</si>
  <si>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</si>
  <si>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</si>
  <si>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</si>
  <si>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</si>
  <si>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</si>
  <si>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</si>
  <si>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</si>
  <si>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</si>
  <si>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</si>
  <si>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</si>
  <si>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</si>
  <si>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</si>
  <si>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</si>
  <si>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</si>
  <si>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</si>
  <si>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</si>
  <si>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</si>
  <si>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</si>
  <si>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</si>
  <si>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</si>
  <si>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</si>
  <si>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</si>
  <si>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</si>
  <si>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</si>
  <si>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</si>
  <si>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</si>
  <si>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</si>
  <si>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</si>
  <si>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</si>
  <si>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</si>
  <si>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</si>
  <si>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</si>
  <si>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</si>
  <si>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</si>
  <si>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</si>
  <si>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</si>
  <si>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</si>
  <si>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</si>
  <si>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</si>
  <si>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</si>
  <si>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</si>
  <si>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</si>
  <si>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</si>
  <si>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</si>
  <si>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</si>
  <si>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</si>
  <si>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</si>
  <si>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</si>
  <si>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</si>
  <si>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</si>
  <si>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</si>
  <si>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</si>
  <si>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</si>
  <si>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</si>
  <si>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</si>
  <si>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</si>
  <si>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</si>
  <si>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</si>
  <si>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</si>
  <si>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</si>
  <si>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</si>
  <si>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</si>
  <si>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</si>
  <si>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</si>
  <si>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</si>
  <si>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</si>
  <si>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</si>
  <si>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</si>
  <si>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</si>
  <si>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</si>
  <si>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</si>
  <si>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</si>
  <si>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</si>
  <si>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</si>
  <si>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</si>
  <si>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</si>
  <si>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</si>
  <si>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</si>
  <si>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</si>
  <si>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</si>
  <si>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</si>
  <si>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</si>
  <si>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</si>
  <si>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</si>
  <si>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</si>
  <si>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</si>
  <si>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</si>
  <si>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</si>
  <si>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</si>
  <si>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</si>
  <si>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</si>
  <si>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</si>
  <si>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</si>
  <si>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</si>
  <si>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</si>
  <si>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</si>
  <si>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</si>
  <si>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</si>
  <si>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</si>
  <si>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</si>
  <si>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</si>
  <si>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</si>
  <si>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</si>
  <si>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</si>
  <si>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</si>
  <si>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</si>
  <si>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</si>
  <si>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</si>
  <si>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</si>
  <si>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</si>
  <si>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</si>
  <si>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</si>
  <si>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</si>
  <si>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</si>
  <si>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</si>
  <si>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</si>
  <si>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</si>
  <si>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</si>
  <si>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</si>
  <si>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</si>
  <si>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</si>
  <si>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</si>
  <si>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</si>
  <si>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</si>
  <si>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</si>
  <si>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</si>
  <si>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</si>
  <si>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</si>
  <si>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</si>
  <si>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</si>
  <si>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</si>
  <si>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</si>
  <si>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</si>
  <si>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</si>
  <si>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</si>
  <si>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</si>
  <si>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</si>
  <si>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</si>
  <si>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</si>
  <si>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</si>
  <si>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</si>
  <si>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</si>
  <si>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</si>
  <si>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</si>
  <si>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</si>
  <si>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</si>
  <si>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</si>
  <si>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</si>
  <si>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</si>
  <si>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</si>
  <si>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</si>
  <si>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</si>
  <si>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</si>
  <si>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</si>
  <si>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</si>
  <si>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</si>
  <si>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</si>
  <si>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</si>
  <si>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</si>
  <si>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</si>
  <si>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</si>
  <si>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</si>
  <si>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</si>
  <si>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</si>
  <si>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</si>
  <si>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</si>
  <si>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</si>
  <si>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</si>
  <si>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</si>
  <si>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</si>
  <si>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</si>
  <si>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</si>
  <si>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</si>
  <si>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</si>
  <si>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</si>
  <si>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</si>
  <si>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</si>
  <si>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</si>
  <si>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</si>
  <si>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</si>
  <si>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</si>
  <si>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</si>
  <si>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</si>
  <si>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</si>
  <si>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</si>
  <si>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</si>
  <si>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</si>
  <si>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</si>
  <si>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</si>
  <si>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</si>
  <si>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</si>
  <si>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</si>
  <si>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</si>
  <si>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</si>
  <si>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</si>
  <si>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</si>
  <si>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</si>
  <si>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</si>
  <si>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</si>
  <si>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</si>
  <si>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</si>
  <si>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</si>
  <si>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</si>
  <si>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</si>
  <si>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</si>
  <si>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</si>
  <si>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</si>
  <si>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</si>
  <si>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</si>
  <si>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</si>
  <si>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</si>
  <si>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</si>
  <si>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</si>
  <si>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</si>
  <si>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</si>
  <si>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</si>
  <si>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</si>
  <si>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</si>
  <si>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</si>
  <si>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</si>
  <si>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</si>
  <si>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</si>
  <si>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</si>
  <si>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</si>
  <si>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</si>
  <si>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</si>
  <si>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</si>
  <si>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</si>
  <si>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</si>
  <si>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</si>
  <si>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</si>
  <si>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</si>
  <si>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</si>
  <si>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</si>
  <si>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</si>
  <si>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</si>
  <si>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</si>
  <si>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</si>
  <si>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</si>
  <si>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</si>
  <si>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</si>
  <si>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</si>
  <si>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</si>
  <si>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</si>
  <si>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</si>
  <si>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</si>
  <si>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</si>
  <si>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</si>
  <si>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</si>
  <si>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</si>
  <si>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</si>
  <si>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</si>
  <si>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</si>
  <si>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</si>
  <si>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</si>
  <si>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</si>
  <si>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</si>
  <si>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</si>
  <si>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</si>
  <si>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</si>
  <si>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</si>
  <si>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</si>
  <si>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</si>
  <si>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</si>
  <si>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</si>
  <si>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</si>
  <si>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</si>
  <si>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</si>
  <si>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</si>
  <si>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</si>
  <si>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</si>
  <si>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</si>
  <si>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</si>
  <si>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</si>
  <si>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</si>
  <si>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</si>
  <si>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</si>
  <si>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</si>
  <si>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</si>
  <si>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</si>
  <si>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</si>
  <si>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</si>
  <si>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</si>
  <si>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</si>
  <si>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</si>
  <si>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</si>
  <si>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</si>
  <si>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</si>
  <si>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</si>
  <si>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</si>
  <si>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</si>
  <si>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</si>
  <si>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</si>
  <si>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</si>
  <si>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</si>
  <si>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</si>
  <si>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</si>
  <si>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</si>
  <si>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</si>
  <si>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</si>
  <si>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</si>
  <si>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</si>
  <si>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</si>
  <si>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</si>
  <si>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</si>
  <si>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</si>
  <si>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</si>
  <si>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</si>
  <si>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</si>
  <si>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</si>
  <si>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</si>
  <si>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</si>
  <si>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</si>
  <si>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</si>
  <si>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</si>
  <si>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</si>
  <si>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</si>
  <si>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</si>
  <si>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</si>
  <si>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</si>
  <si>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</si>
  <si>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</si>
  <si>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</si>
  <si>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</si>
  <si>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</si>
  <si>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</si>
  <si>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</si>
  <si>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</si>
  <si>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</si>
  <si>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</si>
  <si>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</si>
  <si>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</si>
  <si>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</si>
  <si>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</si>
  <si>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</si>
  <si>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</si>
  <si>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</si>
  <si>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</si>
  <si>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</si>
  <si>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</si>
  <si>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</si>
  <si>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</si>
  <si>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</si>
  <si>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</si>
  <si>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</si>
  <si>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</si>
  <si>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</si>
  <si>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</si>
  <si>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</si>
  <si>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</si>
  <si>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</si>
  <si>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</si>
  <si>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</si>
  <si>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</si>
  <si>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</si>
  <si>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</si>
  <si>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</si>
  <si>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</si>
  <si>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</si>
  <si>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</si>
  <si>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</si>
  <si>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</si>
  <si>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</si>
  <si>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</si>
  <si>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</si>
  <si>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</si>
  <si>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</si>
  <si>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</si>
  <si>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</si>
  <si>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</si>
  <si>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</si>
  <si>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</si>
  <si>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</si>
  <si>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</si>
  <si>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</si>
  <si>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</si>
  <si>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</si>
  <si>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</si>
  <si>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</si>
  <si>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</si>
  <si>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</si>
  <si>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</si>
  <si>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</si>
  <si>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</si>
  <si>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</si>
  <si>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</si>
  <si>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</si>
  <si>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</si>
  <si>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</si>
  <si>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</si>
  <si>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</si>
  <si>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</si>
  <si>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</si>
  <si>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</si>
  <si>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</si>
  <si>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</si>
  <si>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</si>
  <si>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</si>
  <si>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</si>
  <si>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</si>
  <si>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</si>
  <si>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</si>
  <si>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</si>
  <si>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</si>
  <si>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</si>
  <si>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</si>
  <si>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</si>
  <si>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</si>
  <si>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</si>
  <si>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</si>
  <si>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</si>
  <si>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</si>
  <si>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</si>
  <si>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</si>
  <si>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</si>
  <si>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</si>
  <si>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</si>
  <si>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</si>
  <si>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</si>
  <si>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</si>
  <si>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</si>
  <si>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</si>
  <si>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</si>
  <si>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</si>
  <si>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</si>
  <si>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</si>
  <si>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</si>
  <si>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</si>
  <si>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</si>
  <si>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</si>
  <si>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</si>
  <si>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</si>
  <si>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</si>
  <si>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</si>
  <si>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</si>
  <si>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</si>
  <si>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</si>
  <si>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</si>
  <si>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</si>
  <si>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</si>
  <si>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</si>
  <si>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</si>
  <si>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</si>
  <si>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</si>
  <si>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</si>
  <si>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</si>
  <si>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</si>
  <si>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</si>
  <si>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</si>
  <si>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</si>
  <si>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</si>
  <si>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</si>
  <si>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</si>
  <si>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</si>
  <si>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</si>
  <si>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</si>
  <si>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</si>
  <si>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</si>
  <si>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</si>
  <si>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</si>
  <si>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</si>
  <si>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</si>
  <si>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</si>
  <si>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</si>
  <si>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</si>
  <si>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</si>
  <si>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</si>
  <si>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</si>
  <si>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</si>
  <si>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</si>
  <si>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</si>
  <si>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</si>
  <si>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</si>
  <si>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</si>
  <si>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</si>
  <si>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</si>
  <si>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</si>
  <si>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</si>
  <si>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</si>
  <si>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</si>
  <si>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</si>
  <si>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</si>
  <si>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</si>
  <si>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</si>
  <si>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</si>
  <si>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</si>
  <si>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</si>
  <si>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</si>
  <si>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</si>
  <si>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</si>
  <si>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</si>
  <si>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</si>
  <si>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</si>
  <si>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</si>
  <si>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</si>
  <si>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</si>
  <si>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</si>
  <si>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</si>
  <si>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</si>
  <si>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</si>
  <si>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</si>
  <si>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</si>
  <si>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</si>
  <si>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</si>
  <si>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</si>
  <si>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</si>
  <si>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</si>
  <si>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</si>
  <si>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</si>
  <si>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</si>
  <si>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</si>
  <si>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</si>
  <si>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</si>
  <si>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</si>
  <si>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</si>
  <si>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</si>
  <si>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</si>
  <si>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</si>
  <si>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</si>
  <si>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</si>
  <si>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</si>
  <si>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</si>
  <si>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</si>
  <si>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</si>
  <si>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</si>
  <si>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</si>
  <si>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</si>
  <si>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</si>
  <si>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</si>
  <si>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</si>
  <si>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</si>
  <si>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</si>
  <si>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</si>
  <si>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</si>
  <si>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</si>
  <si>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</si>
  <si>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</si>
  <si>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</si>
  <si>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</si>
  <si>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</si>
  <si>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</si>
  <si>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</si>
  <si>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</si>
  <si>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</si>
  <si>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</si>
  <si>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</si>
  <si>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</si>
  <si>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</si>
  <si>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</si>
  <si>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</si>
  <si>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</si>
  <si>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</si>
  <si>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</si>
  <si>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</si>
  <si>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</si>
  <si>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</si>
  <si>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</si>
  <si>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</si>
  <si>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</si>
  <si>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</si>
  <si>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</si>
  <si>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</si>
  <si>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</si>
  <si>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</si>
  <si>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</si>
  <si>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</si>
  <si>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</si>
  <si>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</si>
  <si>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</si>
  <si>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</si>
  <si>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</si>
  <si>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</si>
  <si>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</si>
  <si>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</si>
  <si>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</si>
  <si>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</si>
  <si>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</si>
  <si>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</si>
  <si>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</si>
  <si>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</si>
  <si>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</si>
  <si>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</si>
  <si>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</si>
  <si>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</si>
  <si>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</si>
  <si>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</si>
  <si>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</si>
  <si>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</si>
  <si>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</si>
  <si>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</si>
  <si>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</si>
  <si>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</si>
  <si>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</si>
  <si>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</si>
  <si>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</si>
  <si>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</si>
  <si>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</si>
  <si>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</si>
  <si>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</si>
  <si>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</si>
  <si>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</si>
  <si>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</si>
  <si>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</si>
  <si>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</si>
  <si>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</si>
  <si>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</si>
  <si>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</si>
  <si>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</si>
  <si>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</si>
  <si>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</si>
  <si>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</si>
  <si>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</si>
  <si>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</si>
  <si>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</si>
  <si>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</si>
  <si>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</si>
  <si>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</si>
  <si>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</si>
  <si>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</si>
  <si>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</si>
  <si>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</si>
  <si>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</si>
  <si>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</si>
  <si>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</si>
  <si>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</si>
  <si>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</si>
  <si>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</si>
  <si>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</si>
  <si>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</si>
  <si>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</si>
  <si>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</si>
  <si>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</si>
  <si>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</si>
  <si>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</si>
  <si>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</si>
  <si>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</si>
  <si>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</si>
  <si>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</si>
  <si>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</si>
  <si>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</si>
  <si>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</si>
  <si>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</si>
  <si>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</si>
  <si>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</si>
  <si>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</si>
  <si>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</si>
  <si>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</si>
  <si>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</si>
  <si>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</si>
  <si>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</si>
  <si>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</si>
  <si>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</si>
  <si>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</si>
  <si>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</si>
  <si>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</si>
  <si>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</si>
  <si>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</si>
  <si>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</si>
  <si>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</si>
  <si>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</si>
  <si>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</si>
  <si>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</si>
  <si>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</si>
  <si>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</si>
  <si>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</si>
  <si>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</si>
  <si>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</si>
  <si>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</si>
  <si>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</si>
  <si>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</si>
  <si>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</si>
  <si>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</si>
  <si>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</si>
  <si>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</si>
  <si>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</si>
  <si>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</si>
  <si>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</si>
  <si>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</si>
  <si>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</si>
  <si>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</si>
  <si>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</si>
  <si>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</si>
  <si>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</si>
  <si>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</si>
  <si>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</si>
  <si>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</si>
  <si>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</si>
  <si>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</si>
  <si>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</si>
  <si>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</si>
  <si>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</si>
  <si>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</si>
  <si>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</si>
  <si>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</si>
  <si>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</si>
  <si>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</si>
  <si>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</si>
  <si>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</si>
  <si>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</si>
  <si>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</si>
  <si>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</si>
  <si>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</si>
  <si>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</si>
  <si>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</si>
  <si>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</si>
  <si>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</si>
  <si>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</si>
  <si>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</si>
  <si>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</si>
  <si>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</si>
  <si>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</si>
  <si>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</si>
  <si>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</si>
  <si>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</si>
  <si>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</si>
  <si>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</si>
  <si>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</si>
  <si>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</si>
  <si>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</si>
  <si>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</si>
  <si>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</si>
  <si>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</si>
  <si>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</si>
  <si>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</si>
  <si>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</si>
  <si>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</si>
  <si>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</si>
  <si>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</si>
  <si>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</si>
  <si>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</si>
  <si>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</si>
  <si>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</si>
  <si>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</si>
  <si>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</si>
  <si>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</si>
  <si>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</si>
  <si>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</si>
  <si>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</si>
  <si>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</si>
  <si>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</si>
  <si>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</si>
  <si>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</si>
  <si>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</si>
  <si>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</si>
  <si>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</si>
  <si>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</si>
  <si>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</si>
  <si>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</si>
  <si>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</si>
  <si>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</si>
  <si>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</si>
  <si>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</si>
  <si>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</si>
  <si>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</si>
  <si>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</si>
  <si>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</si>
  <si>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</si>
  <si>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</si>
  <si>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</si>
  <si>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</si>
  <si>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</si>
  <si>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</si>
  <si>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</si>
  <si>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</si>
  <si>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</si>
  <si>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</si>
  <si>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</si>
  <si>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</si>
  <si>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</si>
  <si>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</si>
  <si>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</si>
  <si>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</si>
  <si>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</si>
  <si>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</si>
  <si>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</si>
  <si>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</si>
  <si>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</si>
  <si>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</si>
  <si>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</si>
  <si>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</si>
  <si>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</si>
  <si>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</si>
  <si>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</si>
  <si>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</si>
  <si>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</si>
  <si>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</si>
  <si>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</si>
  <si>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</si>
  <si>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</si>
  <si>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</si>
  <si>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</si>
  <si>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</si>
  <si>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</si>
  <si>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</si>
  <si>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</si>
  <si>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</si>
  <si>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</si>
  <si>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</si>
  <si>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</si>
  <si>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</si>
  <si>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</si>
  <si>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</si>
  <si>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</si>
  <si>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</si>
  <si>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</si>
  <si>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</si>
  <si>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</si>
  <si>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</si>
  <si>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</si>
  <si>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</si>
  <si>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</si>
  <si>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</si>
  <si>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</si>
  <si>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</si>
  <si>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</si>
  <si>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</si>
  <si>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</si>
  <si>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</si>
  <si>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</si>
  <si>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</si>
  <si>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</si>
  <si>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</si>
  <si>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</si>
  <si>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</si>
  <si>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</si>
  <si>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</si>
  <si>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</si>
  <si>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</si>
  <si>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</si>
  <si>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</si>
  <si>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</si>
  <si>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</si>
  <si>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</si>
  <si>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</si>
  <si>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</si>
  <si>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</si>
  <si>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</si>
  <si>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</si>
  <si>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</si>
  <si>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</si>
  <si>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</si>
  <si>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</si>
  <si>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</si>
  <si>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</si>
  <si>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</si>
  <si>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</si>
  <si>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</si>
  <si>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</si>
  <si>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</si>
  <si>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</si>
  <si>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</si>
  <si>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</si>
  <si>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</si>
  <si>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</si>
  <si>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</si>
  <si>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</si>
  <si>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</si>
  <si>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</si>
  <si>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</si>
  <si>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</si>
  <si>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</si>
  <si>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</si>
  <si>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</si>
  <si>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</si>
  <si>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</si>
  <si>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</si>
  <si>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</si>
  <si>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</si>
  <si>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</si>
  <si>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</si>
  <si>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</si>
  <si>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</si>
  <si>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</si>
  <si>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</si>
  <si>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</si>
  <si>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</si>
  <si>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</si>
  <si>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</si>
  <si>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</si>
  <si>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</si>
  <si>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</si>
  <si>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</si>
  <si>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</si>
  <si>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</si>
  <si>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</si>
  <si>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</si>
  <si>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</si>
  <si>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</si>
  <si>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</si>
  <si>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</si>
  <si>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</si>
  <si>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</si>
  <si>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</si>
  <si>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</si>
  <si>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</si>
  <si>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</si>
  <si>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</si>
  <si>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</si>
  <si>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</si>
  <si>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</si>
  <si>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</si>
  <si>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</si>
  <si>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</si>
  <si>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</si>
  <si>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</si>
  <si>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</si>
  <si>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</si>
  <si>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</si>
  <si>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</si>
  <si>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</si>
  <si>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</si>
  <si>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</si>
  <si>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</si>
  <si>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</si>
  <si>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</si>
  <si>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</si>
  <si>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</si>
  <si>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</si>
  <si>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</si>
  <si>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</si>
  <si>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</si>
  <si>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</si>
  <si>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</si>
  <si>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</si>
  <si>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</si>
  <si>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</si>
  <si>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</si>
  <si>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</si>
  <si>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</si>
  <si>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</si>
  <si>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</si>
  <si>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</si>
  <si>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</si>
  <si>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</si>
  <si>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</si>
  <si>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</si>
  <si>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</si>
  <si>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</si>
  <si>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</si>
  <si>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</si>
  <si>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</si>
  <si>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</si>
  <si>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</si>
  <si>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</si>
  <si>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</si>
  <si>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</si>
  <si>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</si>
  <si>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</si>
  <si>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</si>
  <si>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</si>
  <si>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</si>
  <si>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</si>
  <si>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</si>
  <si>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</si>
  <si>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</si>
  <si>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</si>
  <si>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</si>
  <si>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</si>
  <si>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</si>
  <si>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</si>
  <si>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</si>
  <si>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</si>
  <si>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</si>
  <si>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</si>
  <si>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</si>
  <si>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</si>
  <si>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</si>
  <si>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</si>
  <si>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</si>
  <si>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</si>
  <si>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</si>
  <si>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</si>
  <si>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</si>
  <si>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</si>
  <si>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</si>
  <si>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</si>
  <si>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</si>
  <si>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</si>
  <si>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</si>
  <si>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</si>
  <si>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</si>
  <si>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</si>
  <si>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</si>
  <si>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</si>
  <si>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</si>
  <si>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</si>
  <si>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</si>
  <si>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</si>
  <si>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</si>
  <si>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</si>
  <si>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</si>
  <si>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</si>
  <si>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</si>
  <si>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</si>
  <si>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</si>
  <si>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</si>
  <si>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</si>
  <si>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</si>
  <si>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</si>
  <si>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</si>
  <si>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</si>
  <si>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</si>
  <si>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</si>
  <si>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</si>
  <si>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</si>
  <si>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</si>
  <si>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</si>
  <si>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</si>
  <si>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</si>
  <si>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</si>
  <si>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</si>
  <si>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</si>
  <si>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</si>
  <si>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</si>
  <si>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</si>
  <si>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</si>
  <si>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</si>
  <si>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</si>
  <si>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</si>
  <si>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</si>
  <si>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</si>
  <si>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</si>
  <si>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</si>
  <si>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</si>
  <si>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</si>
  <si>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</si>
  <si>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</si>
  <si>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</si>
  <si>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</si>
  <si>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</si>
  <si>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</si>
  <si>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</si>
  <si>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</si>
  <si>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</si>
  <si>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</si>
  <si>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</si>
  <si>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</si>
  <si>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</si>
  <si>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</si>
  <si>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</si>
  <si>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</si>
  <si>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</si>
  <si>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</si>
  <si>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</si>
  <si>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</si>
  <si>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</si>
  <si>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</si>
  <si>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</si>
  <si>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</si>
  <si>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</si>
  <si>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</si>
  <si>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</si>
  <si>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</si>
  <si>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</si>
  <si>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</si>
  <si>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</si>
  <si>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</si>
  <si>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</si>
  <si>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</si>
  <si>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</si>
  <si>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</si>
  <si>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</si>
  <si>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</si>
  <si>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</si>
  <si>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</si>
  <si>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</si>
  <si>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</si>
  <si>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</si>
  <si>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</si>
  <si>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</si>
  <si>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</si>
  <si>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</si>
  <si>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</si>
  <si>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</si>
  <si>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</si>
  <si>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</si>
  <si>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</si>
  <si>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</si>
  <si>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</si>
  <si>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</si>
  <si>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</si>
  <si>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</si>
  <si>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</si>
  <si>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</si>
  <si>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</si>
  <si>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</si>
  <si>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</si>
  <si>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</si>
  <si>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</si>
  <si>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</si>
  <si>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</si>
  <si>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</si>
  <si>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</si>
  <si>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</si>
  <si>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</si>
  <si>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</si>
  <si>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</si>
  <si>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</si>
  <si>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</si>
  <si>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</si>
  <si>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</si>
  <si>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</si>
  <si>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</si>
  <si>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</si>
  <si>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</si>
  <si>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</si>
  <si>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</si>
  <si>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</si>
  <si>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</si>
  <si>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</si>
  <si>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</si>
  <si>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</si>
  <si>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</si>
  <si>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</si>
  <si>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</si>
  <si>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</si>
  <si>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</si>
  <si>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</si>
  <si>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</si>
  <si>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</si>
  <si>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</si>
  <si>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</si>
  <si>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</si>
  <si>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</si>
  <si>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</si>
  <si>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</si>
  <si>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</si>
  <si>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</si>
  <si>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</si>
  <si>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</si>
  <si>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</si>
  <si>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</si>
  <si>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</si>
  <si>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</si>
  <si>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</si>
  <si>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</si>
  <si>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</si>
  <si>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</si>
  <si>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</si>
  <si>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</si>
  <si>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</si>
  <si>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</si>
  <si>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</si>
  <si>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</si>
  <si>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</si>
  <si>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</si>
  <si>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</si>
  <si>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</si>
  <si>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</si>
  <si>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</si>
  <si>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</si>
  <si>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</si>
  <si>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</si>
  <si>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</si>
  <si>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</si>
  <si>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</si>
  <si>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</si>
  <si>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</si>
  <si>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</si>
  <si>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</si>
  <si>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</si>
  <si>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</si>
  <si>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</si>
  <si>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</si>
  <si>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</si>
  <si>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</si>
  <si>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</si>
  <si>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</si>
  <si>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</si>
  <si>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</si>
  <si>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</si>
  <si>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</si>
  <si>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</si>
  <si>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</si>
  <si>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</si>
  <si>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</si>
  <si>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</si>
  <si>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</si>
  <si>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</si>
  <si>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</si>
  <si>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</si>
  <si>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</si>
  <si>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</si>
  <si>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</si>
  <si>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</si>
  <si>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</si>
  <si>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</si>
  <si>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</si>
  <si>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</si>
  <si>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</si>
  <si>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</si>
  <si>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</si>
  <si>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</si>
  <si>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</si>
  <si>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</si>
  <si>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</si>
  <si>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</si>
  <si>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</si>
  <si>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</si>
  <si>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</si>
  <si>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</si>
  <si>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</si>
  <si>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</si>
  <si>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</si>
  <si>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</si>
  <si>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</si>
  <si>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</si>
  <si>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</si>
  <si>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</si>
  <si>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</si>
  <si>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</si>
  <si>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</si>
  <si>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</si>
  <si>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</si>
  <si>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</si>
  <si>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</si>
  <si>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</si>
  <si>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</si>
  <si>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</si>
  <si>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</si>
  <si>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</si>
  <si>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</si>
  <si>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</si>
  <si>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</si>
  <si>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</si>
  <si>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</si>
  <si>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</si>
  <si>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</si>
  <si>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</si>
  <si>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</si>
  <si>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</si>
  <si>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</si>
  <si>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</si>
  <si>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</si>
  <si>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</si>
  <si>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</si>
  <si>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</si>
  <si>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</si>
  <si>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</si>
  <si>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</si>
  <si>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</si>
  <si>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</si>
  <si>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</si>
  <si>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</si>
  <si>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</si>
  <si>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</si>
  <si>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</si>
  <si>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</si>
  <si>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</si>
  <si>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</si>
  <si>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</si>
  <si>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</si>
  <si>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</si>
  <si>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</si>
  <si>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</si>
  <si>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</si>
  <si>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</si>
  <si>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</si>
  <si>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</si>
  <si>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</si>
  <si>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</si>
  <si>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</si>
  <si>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</si>
  <si>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</si>
  <si>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</si>
  <si>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</si>
  <si>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</si>
  <si>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</si>
  <si>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</si>
  <si>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</si>
  <si>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</si>
  <si>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</si>
  <si>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</si>
  <si>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</si>
  <si>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</si>
  <si>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</si>
  <si>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</si>
  <si>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</si>
  <si>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</si>
  <si>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</si>
  <si>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</si>
  <si>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</si>
  <si>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</si>
  <si>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</si>
  <si>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</si>
  <si>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</si>
  <si>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</si>
  <si>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</si>
  <si>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</si>
  <si>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</si>
  <si>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</si>
  <si>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</si>
  <si>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</si>
  <si>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</si>
  <si>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</si>
  <si>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</si>
  <si>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</si>
  <si>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</si>
  <si>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</si>
  <si>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</si>
  <si>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</si>
  <si>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</si>
  <si>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</si>
  <si>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</si>
  <si>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</si>
  <si>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</si>
  <si>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</si>
  <si>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</si>
  <si>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</si>
  <si>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</si>
  <si>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</si>
  <si>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</si>
  <si>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</si>
  <si>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</si>
  <si>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</si>
  <si>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</si>
  <si>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</si>
  <si>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</si>
  <si>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</si>
  <si>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</si>
  <si>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</si>
  <si>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</si>
  <si>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</si>
  <si>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</si>
  <si>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</si>
  <si>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</si>
  <si>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</si>
  <si>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</si>
  <si>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</si>
  <si>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</si>
  <si>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</si>
  <si>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</si>
  <si>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</si>
  <si>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</si>
  <si>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</si>
  <si>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</si>
  <si>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</si>
  <si>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</si>
  <si>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</si>
  <si>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</si>
  <si>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</si>
  <si>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</si>
  <si>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</si>
  <si>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</si>
  <si>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</si>
  <si>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</si>
  <si>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</si>
  <si>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</si>
  <si>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</si>
  <si>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</si>
  <si>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</si>
  <si>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</si>
  <si>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</si>
  <si>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</si>
  <si>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</si>
  <si>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</si>
  <si>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</si>
  <si>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</si>
  <si>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</si>
  <si>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</si>
  <si>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</si>
  <si>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</si>
  <si>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</si>
  <si>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</si>
  <si>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</si>
  <si>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</si>
  <si>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</si>
  <si>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</si>
  <si>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</si>
  <si>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</si>
  <si>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</si>
  <si>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</si>
  <si>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</si>
  <si>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</si>
  <si>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</si>
  <si>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</si>
  <si>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</si>
  <si>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</si>
  <si>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</si>
  <si>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</si>
  <si>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</si>
  <si>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</si>
  <si>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</si>
  <si>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</si>
  <si>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</si>
  <si>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</si>
  <si>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</si>
  <si>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</si>
  <si>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</si>
  <si>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</si>
  <si>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</si>
  <si>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</si>
  <si>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</si>
  <si>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</si>
  <si>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</si>
  <si>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</si>
  <si>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</si>
  <si>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</si>
  <si>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</si>
  <si>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</si>
  <si>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</si>
  <si>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</si>
  <si>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</si>
  <si>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</si>
  <si>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</si>
  <si>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</si>
  <si>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</si>
  <si>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</si>
  <si>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</si>
  <si>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</si>
  <si>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</si>
  <si>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</si>
  <si>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</si>
  <si>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</si>
  <si>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</si>
  <si>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</si>
  <si>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</si>
  <si>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</si>
  <si>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</si>
  <si>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</si>
  <si>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</si>
  <si>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</si>
  <si>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</si>
  <si>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</si>
  <si>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</si>
  <si>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</si>
  <si>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</si>
  <si>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</si>
  <si>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</si>
  <si>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</si>
  <si>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</si>
  <si>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</si>
  <si>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</si>
  <si>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</si>
  <si>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</si>
  <si>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</si>
  <si>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</si>
  <si>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</si>
  <si>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</si>
  <si>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</si>
  <si>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</si>
  <si>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</si>
  <si>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</si>
  <si>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</si>
  <si>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</si>
  <si>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</si>
  <si>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</si>
  <si>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</si>
  <si>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</si>
  <si>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</si>
  <si>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</si>
  <si>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</si>
  <si>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</si>
  <si>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</si>
  <si>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</si>
  <si>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</si>
  <si>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</si>
  <si>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</si>
  <si>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</si>
  <si>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</si>
  <si>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</si>
  <si>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</si>
  <si>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</si>
  <si>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</si>
  <si>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</si>
  <si>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</si>
  <si>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</si>
  <si>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</si>
  <si>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</si>
  <si>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</si>
  <si>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</si>
  <si>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</si>
  <si>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</si>
  <si>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</si>
  <si>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</si>
  <si>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</si>
  <si>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</si>
  <si>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</si>
  <si>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</si>
  <si>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</si>
  <si>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</si>
  <si>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</si>
  <si>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</si>
  <si>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</si>
  <si>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</si>
  <si>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</si>
  <si>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</si>
  <si>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</si>
  <si>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</si>
  <si>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</si>
  <si>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</si>
  <si>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</si>
  <si>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</si>
  <si>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</si>
  <si>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</si>
  <si>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</si>
  <si>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</si>
  <si>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</si>
  <si>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</si>
  <si>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</si>
  <si>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</si>
  <si>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</si>
  <si>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</si>
  <si>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</si>
  <si>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</si>
  <si>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</si>
  <si>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</si>
  <si>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</si>
  <si>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</si>
  <si>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</si>
  <si>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</si>
  <si>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</si>
  <si>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</si>
  <si>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</si>
  <si>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</si>
  <si>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</si>
  <si>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</si>
  <si>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</si>
  <si>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</si>
  <si>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</si>
  <si>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</si>
  <si>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</si>
  <si>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</si>
  <si>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</si>
  <si>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</si>
  <si>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</si>
  <si>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</si>
  <si>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</si>
  <si>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</si>
  <si>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</si>
  <si>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</si>
  <si>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</si>
  <si>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</si>
  <si>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</si>
  <si>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</si>
  <si>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</si>
  <si>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</si>
  <si>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</si>
  <si>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</si>
  <si>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</si>
  <si>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</si>
  <si>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</si>
  <si>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</si>
  <si>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</si>
  <si>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</si>
  <si>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</si>
  <si>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</si>
  <si>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</si>
  <si>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</si>
  <si>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</si>
  <si>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</si>
  <si>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</si>
  <si>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</si>
  <si>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</si>
  <si>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</si>
  <si>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</si>
  <si>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</si>
  <si>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</si>
  <si>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</si>
  <si>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</si>
  <si>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</si>
  <si>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</si>
  <si>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</si>
  <si>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</si>
  <si>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</si>
  <si>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</si>
  <si>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</si>
  <si>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</si>
  <si>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</si>
  <si>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</si>
  <si>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</si>
  <si>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</si>
  <si>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</si>
  <si>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</si>
  <si>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</si>
  <si>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</si>
  <si>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</si>
  <si>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</si>
  <si>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</si>
  <si>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</si>
  <si>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</si>
  <si>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</si>
  <si>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</si>
  <si>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</si>
  <si>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</si>
  <si>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</si>
  <si>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</si>
  <si>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</si>
  <si>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</si>
  <si>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</si>
  <si>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</si>
  <si>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</si>
  <si>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</si>
  <si>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</si>
  <si>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</si>
  <si>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</si>
  <si>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</si>
  <si>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</si>
  <si>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</si>
  <si>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</si>
  <si>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</si>
  <si>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</si>
  <si>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</si>
  <si>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</si>
  <si>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</si>
  <si>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</si>
  <si>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</si>
  <si>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</si>
  <si>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</si>
  <si>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</si>
  <si>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</si>
  <si>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</si>
  <si>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</si>
  <si>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</si>
  <si>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</si>
  <si>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</si>
  <si>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</si>
  <si>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</si>
  <si>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</si>
  <si>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</si>
  <si>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</si>
  <si>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</si>
  <si>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</si>
  <si>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</si>
  <si>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</si>
  <si>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</si>
  <si>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</si>
  <si>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</si>
  <si>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</si>
  <si>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</si>
  <si>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</si>
  <si>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</si>
  <si>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</si>
  <si>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</si>
  <si>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</si>
  <si>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</si>
  <si>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</si>
  <si>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</si>
  <si>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</si>
  <si>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</si>
  <si>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</si>
  <si>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</si>
  <si>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</si>
  <si>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</si>
  <si>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</si>
  <si>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</si>
  <si>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</si>
  <si>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</si>
  <si>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</si>
  <si>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</si>
  <si>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</si>
  <si>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</si>
  <si>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</si>
  <si>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</si>
  <si>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</si>
  <si>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</si>
  <si>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</si>
  <si>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</si>
  <si>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</si>
  <si>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</si>
  <si>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</si>
  <si>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</si>
  <si>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</si>
  <si>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</si>
  <si>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</si>
  <si>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</si>
  <si>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</si>
  <si>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</si>
  <si>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</si>
  <si>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</si>
  <si>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</si>
  <si>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</si>
  <si>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</si>
  <si>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</si>
  <si>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</si>
  <si>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</si>
  <si>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</si>
  <si>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</si>
  <si>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</si>
  <si>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</si>
  <si>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</si>
  <si>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</si>
  <si>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</si>
  <si>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</si>
  <si>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</si>
  <si>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</si>
  <si>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</si>
  <si>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</si>
  <si>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</si>
  <si>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</si>
  <si>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</si>
  <si>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</si>
  <si>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</si>
  <si>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</si>
  <si>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</si>
  <si>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</si>
  <si>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</si>
  <si>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</si>
  <si>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</si>
  <si>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</si>
  <si>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</si>
  <si>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</si>
  <si>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</si>
  <si>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</si>
  <si>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</si>
  <si>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</si>
  <si>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</si>
  <si>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</si>
  <si>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</si>
  <si>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</si>
  <si>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</si>
  <si>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</si>
  <si>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</si>
  <si>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</si>
  <si>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</si>
  <si>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</si>
  <si>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</si>
  <si>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</si>
  <si>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</si>
  <si>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</si>
  <si>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</si>
  <si>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</si>
  <si>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</si>
  <si>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</si>
  <si>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</si>
  <si>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</si>
  <si>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</si>
  <si>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</si>
  <si>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</si>
  <si>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</si>
  <si>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</si>
  <si>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</si>
  <si>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</si>
  <si>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</si>
  <si>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</si>
  <si>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</si>
  <si>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</si>
  <si>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</si>
  <si>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</si>
  <si>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</si>
  <si>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</si>
  <si>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</si>
  <si>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</si>
  <si>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</si>
  <si>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</si>
  <si>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</si>
  <si>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</si>
  <si>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</si>
  <si>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</si>
  <si>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</si>
  <si>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</si>
  <si>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</si>
  <si>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</si>
  <si>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</si>
  <si>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</si>
  <si>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</si>
  <si>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</si>
  <si>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</si>
  <si>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</si>
  <si>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</si>
  <si>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</si>
  <si>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</si>
  <si>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</si>
  <si>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</si>
  <si>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</si>
  <si>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</si>
  <si>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</si>
  <si>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</si>
  <si>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</si>
  <si>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</si>
  <si>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</si>
  <si>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</si>
  <si>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</si>
  <si>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</si>
  <si>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</si>
  <si>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</si>
  <si>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</si>
  <si>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</si>
  <si>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</si>
  <si>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</si>
  <si>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</si>
  <si>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</si>
  <si>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</si>
  <si>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</si>
  <si>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</si>
  <si>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</si>
  <si>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</si>
  <si>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</si>
  <si>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</si>
  <si>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</si>
  <si>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</si>
  <si>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</si>
  <si>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</si>
  <si>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</si>
  <si>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</si>
  <si>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</si>
  <si>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</si>
  <si>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</si>
  <si>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</si>
  <si>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</si>
  <si>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</si>
  <si>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</si>
  <si>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</si>
  <si>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</si>
  <si>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</si>
  <si>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</si>
  <si>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</si>
  <si>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</si>
  <si>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</si>
  <si>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</si>
  <si>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</si>
  <si>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</si>
  <si>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</si>
  <si>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</si>
  <si>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</si>
  <si>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</si>
  <si>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</si>
  <si>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</si>
  <si>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</si>
  <si>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</si>
  <si>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</si>
  <si>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</si>
  <si>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</si>
  <si>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</si>
  <si>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</si>
  <si>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</si>
  <si>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</si>
  <si>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</si>
  <si>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</si>
  <si>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</si>
  <si>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</si>
  <si>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</si>
  <si>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</si>
  <si>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</si>
  <si>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</si>
  <si>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</si>
  <si>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</si>
  <si>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</si>
  <si>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</si>
  <si>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</si>
  <si>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</si>
  <si>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</si>
  <si>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</si>
  <si>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</si>
  <si>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</si>
  <si>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</si>
  <si>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</si>
  <si>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</si>
  <si>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</si>
  <si>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</si>
  <si>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</si>
  <si>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</si>
  <si>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</si>
  <si>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</si>
  <si>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</si>
  <si>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</si>
  <si>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</si>
  <si>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</si>
  <si>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</si>
  <si>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</si>
  <si>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</si>
  <si>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</si>
  <si>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</si>
  <si>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</si>
  <si>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</si>
  <si>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</si>
  <si>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</si>
  <si>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</si>
  <si>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</si>
  <si>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</si>
  <si>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</si>
  <si>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</si>
  <si>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</si>
  <si>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</si>
  <si>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</si>
  <si>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</si>
  <si>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</si>
  <si>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</si>
  <si>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</si>
  <si>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</si>
  <si>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</si>
  <si>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</si>
  <si>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</si>
  <si>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</si>
  <si>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</si>
  <si>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</si>
  <si>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</si>
  <si>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</si>
  <si>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</si>
  <si>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</si>
  <si>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</si>
  <si>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</si>
  <si>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</si>
  <si>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</si>
  <si>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</si>
  <si>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</si>
  <si>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</si>
  <si>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</si>
  <si>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</si>
  <si>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</si>
  <si>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</si>
  <si>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</si>
  <si>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</si>
  <si>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</si>
  <si>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</si>
  <si>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</si>
  <si>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</si>
  <si>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</si>
  <si>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</si>
  <si>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</si>
  <si>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</si>
  <si>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</si>
  <si>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</si>
  <si>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</si>
  <si>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</si>
  <si>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</si>
  <si>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</si>
  <si>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</si>
  <si>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</si>
  <si>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</si>
  <si>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</si>
  <si>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</si>
  <si>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</si>
  <si>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</si>
  <si>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</si>
  <si>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</si>
  <si>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</si>
  <si>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</si>
  <si>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</si>
  <si>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</si>
  <si>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</si>
  <si>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</si>
  <si>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</si>
  <si>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</si>
  <si>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</si>
  <si>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</si>
  <si>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</si>
  <si>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</si>
  <si>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</si>
  <si>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</si>
  <si>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</si>
  <si>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</si>
  <si>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</si>
  <si>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</si>
  <si>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</si>
  <si>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</si>
  <si>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</si>
  <si>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</si>
  <si>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</si>
  <si>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</si>
  <si>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</si>
  <si>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</si>
  <si>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</si>
  <si>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</si>
  <si>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</si>
  <si>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</si>
  <si>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</si>
  <si>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</si>
  <si>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</si>
  <si>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</si>
  <si>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</si>
  <si>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</si>
  <si>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</si>
  <si>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</si>
  <si>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</si>
  <si>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</si>
  <si>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</si>
  <si>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</si>
  <si>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</si>
  <si>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</si>
  <si>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</si>
  <si>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</si>
  <si>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</si>
  <si>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</si>
  <si>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</si>
  <si>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</si>
  <si>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</si>
  <si>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</si>
  <si>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</si>
  <si>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</si>
  <si>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</si>
  <si>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</si>
  <si>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</si>
  <si>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</si>
  <si>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</si>
  <si>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</si>
  <si>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</si>
  <si>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</si>
  <si>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</si>
  <si>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</si>
  <si>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</si>
  <si>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</si>
  <si>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</si>
  <si>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</si>
  <si>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</si>
  <si>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</si>
  <si>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</si>
  <si>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</si>
  <si>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</si>
  <si>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</si>
  <si>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</si>
  <si>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</si>
  <si>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</si>
  <si>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</si>
  <si>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</si>
  <si>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</si>
  <si>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</si>
  <si>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</si>
  <si>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</si>
  <si>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</si>
  <si>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</si>
  <si>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</si>
  <si>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</si>
  <si>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</si>
  <si>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</si>
  <si>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</si>
  <si>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</si>
  <si>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</si>
  <si>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</si>
  <si>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</si>
  <si>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</si>
  <si>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</si>
  <si>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</si>
  <si>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</si>
  <si>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</si>
  <si>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</si>
  <si>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</si>
  <si>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</si>
  <si>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</si>
  <si>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</si>
  <si>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</si>
  <si>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</si>
  <si>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</si>
  <si>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</si>
  <si>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</si>
  <si>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</si>
  <si>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</si>
  <si>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</si>
  <si>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</si>
  <si>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</si>
  <si>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</si>
  <si>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</si>
  <si>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</si>
  <si>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</si>
  <si>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</si>
  <si>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</si>
  <si>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</si>
  <si>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</si>
  <si>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</si>
  <si>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</si>
  <si>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</si>
  <si>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</si>
  <si>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</si>
  <si>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</si>
  <si>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</si>
  <si>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</si>
  <si>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</si>
  <si>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</si>
  <si>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</si>
  <si>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</si>
  <si>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</si>
  <si>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</si>
  <si>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</si>
  <si>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</si>
  <si>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</si>
  <si>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</si>
  <si>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</si>
  <si>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</si>
  <si>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</si>
  <si>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</si>
  <si>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</si>
  <si>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</si>
  <si>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</si>
  <si>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</si>
  <si>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</si>
  <si>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</si>
  <si>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</si>
  <si>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</si>
  <si>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</si>
  <si>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</si>
  <si>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</si>
  <si>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</si>
  <si>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</si>
  <si>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</si>
  <si>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</si>
  <si>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</si>
  <si>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</si>
  <si>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</si>
  <si>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</si>
  <si>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</si>
  <si>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</si>
  <si>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</si>
  <si>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</si>
  <si>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</si>
  <si>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</si>
  <si>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</si>
  <si>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</si>
  <si>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</si>
  <si>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</si>
  <si>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</si>
  <si>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</si>
  <si>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</si>
  <si>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</si>
  <si>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</si>
  <si>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</si>
  <si>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</si>
  <si>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</si>
  <si>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</si>
  <si>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</si>
  <si>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</si>
  <si>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</si>
  <si>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</si>
  <si>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</si>
  <si>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</si>
  <si>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</si>
  <si>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</si>
  <si>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</si>
  <si>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</si>
  <si>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</si>
  <si>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</si>
  <si>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</si>
  <si>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</si>
  <si>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</si>
  <si>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</si>
  <si>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</si>
  <si>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</si>
  <si>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</si>
  <si>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</si>
  <si>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</si>
  <si>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</si>
  <si>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</si>
  <si>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</si>
  <si>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</si>
  <si>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</si>
  <si>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</si>
  <si>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</si>
  <si>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</si>
  <si>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</si>
  <si>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</si>
  <si>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</si>
  <si>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</si>
  <si>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</si>
  <si>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</si>
  <si>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</si>
  <si>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</si>
  <si>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</si>
  <si>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</si>
  <si>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</si>
  <si>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</si>
  <si>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</si>
  <si>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</si>
  <si>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</si>
  <si>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</si>
  <si>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</si>
  <si>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</si>
  <si>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</si>
  <si>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</si>
  <si>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</si>
  <si>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</si>
  <si>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</si>
  <si>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</si>
  <si>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</si>
  <si>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</si>
  <si>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</si>
  <si>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</si>
  <si>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</si>
  <si>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</si>
  <si>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</si>
  <si>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</si>
  <si>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</si>
  <si>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</si>
  <si>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</si>
  <si>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</si>
  <si>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</si>
  <si>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</si>
  <si>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</si>
  <si>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</si>
  <si>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</si>
  <si>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</si>
  <si>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</si>
  <si>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</si>
  <si>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</si>
  <si>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</si>
  <si>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</si>
  <si>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</si>
  <si>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</si>
  <si>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</si>
  <si>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</si>
  <si>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</si>
  <si>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</si>
  <si>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</si>
  <si>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</si>
  <si>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</si>
  <si>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</si>
  <si>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</si>
  <si>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</si>
  <si>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</si>
  <si>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</si>
  <si>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</si>
  <si>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</si>
  <si>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</si>
  <si>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</si>
  <si>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</si>
  <si>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</si>
  <si>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</si>
  <si>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</si>
  <si>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</si>
  <si>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</si>
  <si>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</si>
  <si>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</si>
  <si>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</si>
  <si>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</si>
  <si>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</si>
  <si>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</si>
  <si>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</si>
  <si>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</si>
  <si>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</si>
  <si>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</si>
  <si>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</si>
  <si>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</si>
  <si>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</si>
  <si>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</si>
  <si>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</si>
  <si>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</si>
  <si>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</si>
  <si>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</si>
  <si>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</si>
  <si>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</si>
  <si>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</si>
  <si>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</si>
  <si>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</si>
  <si>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</si>
  <si>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</si>
  <si>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</si>
  <si>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</si>
  <si>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</si>
  <si>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</si>
  <si>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</si>
  <si>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</si>
  <si>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</si>
  <si>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</si>
  <si>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</si>
  <si>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</si>
  <si>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</si>
  <si>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</si>
  <si>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</si>
  <si>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</si>
  <si>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</si>
  <si>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</si>
  <si>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</si>
  <si>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</si>
  <si>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</si>
  <si>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</si>
  <si>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</si>
  <si>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</si>
  <si>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</si>
  <si>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</si>
  <si>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</si>
  <si>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</si>
  <si>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</si>
  <si>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</si>
  <si>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</si>
  <si>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</si>
  <si>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</si>
  <si>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</si>
  <si>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</si>
  <si>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</si>
  <si>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</si>
  <si>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</si>
  <si>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</si>
  <si>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</si>
  <si>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</si>
  <si>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</si>
  <si>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</si>
  <si>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</si>
  <si>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</si>
  <si>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</si>
  <si>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</si>
  <si>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</si>
  <si>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</si>
  <si>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</si>
  <si>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</si>
  <si>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</si>
  <si>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</si>
  <si>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</si>
  <si>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</si>
  <si>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</si>
  <si>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</si>
  <si>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</si>
  <si>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</si>
  <si>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</si>
  <si>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</si>
  <si>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</si>
  <si>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</si>
  <si>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</si>
  <si>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</si>
  <si>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</si>
  <si>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</si>
  <si>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</si>
  <si>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</si>
  <si>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</si>
  <si>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</si>
  <si>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</si>
  <si>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</si>
  <si>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</si>
  <si>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</si>
  <si>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</si>
  <si>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</si>
  <si>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</si>
  <si>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</si>
  <si>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</si>
  <si>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</si>
  <si>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</si>
  <si>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</si>
  <si>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</si>
  <si>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</si>
  <si>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</si>
  <si>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</si>
  <si>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</si>
  <si>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</si>
  <si>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</si>
  <si>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</si>
  <si>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</si>
  <si>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</si>
  <si>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</si>
  <si>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</si>
  <si>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</si>
  <si>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</si>
  <si>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</si>
  <si>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</si>
  <si>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</si>
  <si>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</si>
  <si>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</si>
  <si>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</si>
  <si>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</si>
  <si>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</si>
  <si>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</si>
  <si>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</si>
  <si>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</si>
  <si>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</si>
  <si>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</si>
  <si>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</si>
  <si>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</si>
  <si>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</si>
  <si>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</si>
  <si>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</si>
  <si>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</si>
  <si>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</si>
  <si>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</si>
  <si>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</si>
  <si>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</si>
  <si>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</si>
  <si>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</si>
  <si>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</si>
  <si>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</si>
  <si>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</si>
  <si>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</si>
  <si>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</si>
  <si>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</si>
  <si>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</si>
  <si>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</si>
  <si>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</si>
  <si>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</si>
  <si>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</si>
  <si>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</si>
  <si>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</si>
  <si>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</si>
  <si>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</si>
  <si>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</si>
  <si>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</si>
  <si>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</si>
  <si>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</si>
  <si>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</si>
  <si>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</si>
  <si>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</si>
  <si>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</si>
  <si>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</si>
  <si>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</si>
  <si>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</si>
  <si>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</si>
  <si>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</si>
  <si>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</si>
  <si>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</si>
  <si>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</si>
  <si>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</si>
  <si>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</si>
  <si>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</si>
  <si>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</si>
  <si>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</si>
  <si>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</si>
  <si>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</si>
  <si>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</si>
  <si>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</si>
  <si>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</si>
  <si>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</si>
  <si>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</si>
  <si>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</si>
  <si>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</si>
  <si>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</si>
  <si>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</si>
  <si>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</si>
  <si>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</si>
  <si>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</si>
  <si>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</si>
  <si>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</si>
  <si>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</si>
  <si>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</si>
  <si>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</si>
  <si>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</si>
  <si>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</si>
  <si>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</si>
  <si>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</si>
  <si>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</si>
  <si>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</si>
  <si>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</si>
  <si>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</si>
  <si>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</si>
  <si>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</si>
  <si>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</si>
  <si>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</si>
  <si>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</si>
  <si>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</si>
  <si>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</si>
  <si>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</si>
  <si>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</si>
  <si>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</si>
  <si>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</si>
  <si>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</si>
  <si>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</si>
  <si>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</si>
  <si>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</si>
  <si>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</si>
  <si>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</si>
  <si>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</si>
  <si>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</si>
  <si>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</si>
  <si>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</si>
  <si>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</si>
  <si>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</si>
  <si>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</si>
  <si>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</si>
  <si>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</si>
  <si>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</si>
  <si>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</si>
  <si>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</si>
  <si>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</si>
  <si>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</si>
  <si>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</si>
  <si>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</si>
  <si>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</si>
  <si>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</si>
  <si>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</si>
  <si>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</si>
  <si>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</si>
  <si>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</si>
  <si>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</si>
  <si>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</si>
  <si>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</si>
  <si>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</si>
  <si>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</si>
  <si>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</si>
  <si>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</si>
  <si>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</si>
  <si>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</si>
  <si>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</si>
  <si>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</si>
  <si>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</si>
  <si>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</si>
  <si>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</si>
  <si>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</si>
  <si>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</si>
  <si>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</si>
  <si>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</si>
  <si>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</si>
  <si>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</si>
  <si>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</si>
  <si>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</si>
  <si>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</si>
  <si>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</si>
  <si>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</si>
  <si>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</si>
  <si>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</si>
  <si>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</si>
  <si>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</si>
  <si>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</si>
  <si>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</si>
  <si>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</si>
  <si>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</si>
  <si>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</si>
  <si>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</si>
  <si>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</si>
  <si>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</si>
  <si>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</si>
  <si>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</si>
  <si>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</si>
  <si>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</si>
  <si>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</si>
  <si>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</si>
  <si>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</si>
  <si>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</si>
  <si>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</si>
  <si>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</si>
  <si>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</si>
  <si>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</si>
  <si>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</si>
  <si>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</si>
  <si>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</si>
  <si>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</si>
  <si>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</si>
  <si>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</si>
  <si>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</si>
  <si>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</si>
  <si>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</si>
  <si>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</si>
  <si>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</si>
  <si>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</si>
  <si>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</si>
  <si>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</si>
  <si>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</si>
  <si>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</si>
  <si>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</si>
  <si>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</si>
  <si>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</si>
  <si>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</si>
  <si>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</si>
  <si>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</si>
  <si>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</si>
  <si>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</si>
  <si>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</si>
  <si>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</si>
  <si>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</si>
  <si>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</si>
  <si>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</si>
  <si>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</si>
  <si>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</si>
  <si>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</si>
  <si>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</si>
  <si>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</si>
  <si>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</si>
  <si>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</si>
  <si>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</si>
  <si>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</si>
  <si>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</si>
  <si>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</si>
  <si>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</si>
  <si>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</si>
  <si>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</si>
  <si>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</si>
  <si>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</si>
  <si>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</si>
  <si>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</si>
  <si>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</si>
  <si>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</si>
  <si>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</si>
  <si>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</si>
  <si>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</si>
  <si>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</si>
  <si>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</si>
  <si>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</si>
  <si>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</si>
  <si>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</si>
  <si>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</si>
  <si>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</si>
  <si>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</si>
  <si>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</si>
  <si>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</si>
  <si>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</si>
  <si>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</si>
  <si>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</si>
  <si>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</si>
  <si>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</si>
  <si>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</si>
  <si>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</si>
  <si>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</si>
  <si>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</si>
  <si>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</si>
  <si>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</si>
  <si>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</si>
  <si>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</si>
  <si>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</si>
  <si>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</si>
  <si>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</si>
  <si>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</si>
  <si>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</si>
  <si>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</si>
  <si>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</si>
  <si>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</si>
  <si>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</si>
  <si>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</si>
  <si>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</si>
  <si>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</si>
  <si>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</si>
  <si>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</si>
  <si>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</si>
  <si>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</si>
  <si>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</si>
  <si>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</si>
  <si>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</si>
  <si>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</si>
  <si>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</si>
  <si>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</si>
  <si>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</si>
  <si>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</si>
  <si>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</si>
  <si>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</si>
  <si>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</si>
  <si>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</si>
  <si>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</si>
  <si>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</si>
  <si>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</si>
  <si>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</si>
  <si>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</si>
  <si>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</si>
  <si>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</si>
  <si>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</si>
  <si>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</si>
  <si>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</si>
  <si>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</si>
  <si>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</si>
  <si>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</si>
  <si>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</si>
  <si>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</si>
  <si>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</si>
  <si>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</si>
  <si>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</si>
  <si>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</si>
  <si>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</si>
  <si>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</si>
  <si>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</si>
  <si>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</si>
  <si>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</si>
  <si>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</si>
  <si>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</si>
  <si>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</si>
  <si>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</si>
  <si>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</si>
  <si>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</si>
  <si>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</si>
  <si>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</si>
  <si>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</si>
  <si>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</si>
  <si>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</si>
  <si>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</si>
  <si>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</si>
  <si>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</si>
  <si>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</si>
  <si>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</si>
  <si>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</si>
  <si>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</si>
  <si>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</si>
  <si>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</si>
  <si>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</si>
  <si>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</si>
  <si>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</si>
  <si>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</si>
  <si>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</si>
  <si>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</si>
  <si>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</si>
  <si>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</si>
  <si>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</si>
  <si>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</si>
  <si>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</si>
  <si>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</si>
  <si>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</si>
  <si>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</si>
  <si>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</si>
  <si>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</si>
  <si>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</si>
  <si>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</si>
  <si>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</si>
  <si>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</si>
  <si>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</si>
  <si>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</si>
  <si>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</si>
  <si>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</si>
  <si>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</si>
  <si>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</si>
  <si>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</si>
  <si>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</si>
  <si>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</si>
  <si>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</si>
  <si>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</si>
  <si>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</si>
  <si>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</si>
  <si>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</si>
  <si>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</si>
  <si>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</si>
  <si>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</si>
  <si>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</si>
  <si>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</si>
  <si>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</si>
  <si>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</si>
  <si>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</si>
  <si>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</si>
  <si>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</si>
  <si>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</si>
  <si>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</si>
  <si>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</si>
  <si>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</si>
  <si>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</si>
  <si>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</si>
  <si>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</si>
  <si>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</si>
  <si>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</si>
  <si>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</si>
  <si>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</si>
  <si>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</si>
  <si>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</si>
  <si>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</si>
  <si>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</si>
  <si>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</si>
  <si>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</si>
  <si>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</si>
  <si>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</si>
  <si>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</si>
  <si>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</si>
  <si>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</si>
  <si>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</si>
  <si>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</si>
  <si>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</si>
  <si>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</si>
  <si>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</si>
  <si>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</si>
  <si>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</si>
  <si>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</si>
  <si>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</si>
  <si>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</si>
  <si>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</si>
  <si>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</si>
  <si>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</si>
  <si>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</si>
  <si>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</si>
  <si>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</si>
  <si>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</si>
  <si>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</si>
  <si>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</si>
  <si>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</si>
  <si>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</si>
  <si>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</si>
  <si>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</si>
  <si>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</si>
  <si>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</si>
  <si>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</si>
  <si>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</si>
  <si>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</si>
  <si>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</si>
  <si>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</si>
  <si>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</si>
  <si>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</si>
  <si>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</si>
  <si>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</si>
  <si>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</si>
  <si>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</si>
  <si>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</si>
  <si>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</si>
  <si>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</si>
  <si>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</si>
  <si>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</si>
  <si>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</si>
  <si>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</si>
  <si>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</si>
  <si>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</si>
  <si>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</si>
  <si>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</si>
  <si>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</si>
  <si>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</si>
  <si>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</si>
  <si>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</si>
  <si>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</si>
  <si>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</si>
  <si>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</si>
  <si>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</si>
  <si>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</si>
  <si>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</si>
  <si>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</si>
  <si>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</si>
  <si>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</si>
  <si>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</si>
  <si>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</si>
  <si>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</si>
  <si>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</si>
  <si>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</si>
  <si>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</si>
  <si>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</si>
  <si>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</si>
  <si>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</si>
  <si>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</si>
  <si>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</si>
  <si>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</si>
  <si>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</si>
  <si>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</si>
  <si>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</si>
  <si>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</si>
  <si>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</si>
  <si>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</si>
  <si>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</si>
  <si>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</si>
  <si>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</si>
  <si>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</si>
  <si>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</si>
  <si>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</si>
  <si>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</si>
  <si>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</si>
  <si>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</si>
  <si>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</si>
  <si>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</si>
  <si>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</si>
  <si>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</si>
  <si>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</si>
  <si>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</si>
  <si>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</si>
  <si>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</si>
  <si>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</si>
  <si>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</si>
  <si>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</si>
  <si>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</si>
  <si>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</si>
  <si>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</si>
  <si>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</si>
  <si>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</si>
  <si>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</si>
  <si>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</si>
  <si>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</si>
  <si>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</si>
  <si>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</si>
  <si>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</si>
  <si>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</si>
  <si>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</si>
  <si>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</si>
  <si>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</si>
  <si>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</si>
  <si>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</si>
  <si>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</si>
  <si>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</si>
  <si>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</si>
  <si>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</si>
  <si>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</si>
  <si>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</si>
  <si>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</si>
  <si>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</si>
  <si>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</si>
  <si>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</si>
  <si>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</si>
  <si>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</si>
  <si>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</si>
  <si>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</si>
  <si>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</si>
  <si>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</si>
  <si>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</si>
  <si>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</si>
  <si>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</si>
  <si>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</si>
  <si>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</si>
  <si>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</si>
  <si>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</si>
  <si>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</si>
  <si>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</si>
  <si>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</si>
  <si>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</si>
  <si>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</si>
  <si>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</si>
  <si>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</si>
  <si>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</si>
  <si>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</si>
  <si>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</si>
  <si>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</si>
  <si>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</si>
  <si>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</si>
  <si>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</si>
  <si>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</si>
  <si>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</si>
  <si>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</si>
  <si>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</si>
  <si>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</si>
  <si>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</si>
  <si>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</si>
  <si>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</si>
  <si>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</si>
  <si>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</si>
  <si>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</si>
  <si>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</si>
  <si>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</si>
  <si>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</si>
  <si>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</si>
  <si>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</si>
  <si>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</si>
  <si>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</si>
  <si>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</si>
  <si>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</si>
  <si>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</si>
  <si>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</si>
  <si>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</si>
  <si>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</si>
  <si>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</si>
  <si>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</si>
  <si>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</si>
  <si>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</si>
  <si>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</si>
  <si>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</si>
  <si>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</si>
  <si>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</si>
  <si>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</si>
  <si>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</si>
  <si>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</si>
  <si>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</si>
  <si>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</si>
  <si>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</si>
  <si>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</si>
  <si>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</si>
  <si>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</si>
  <si>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</si>
  <si>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</si>
  <si>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</si>
  <si>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</si>
  <si>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</si>
  <si>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</si>
  <si>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</si>
  <si>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</si>
  <si>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</si>
  <si>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</si>
  <si>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</si>
  <si>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</si>
  <si>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</si>
  <si>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</si>
  <si>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</si>
  <si>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</si>
  <si>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</si>
  <si>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</si>
  <si>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</si>
  <si>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</si>
  <si>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</si>
  <si>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</si>
  <si>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</si>
  <si>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</si>
  <si>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</si>
  <si>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</si>
  <si>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</si>
  <si>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</si>
  <si>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</si>
  <si>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</si>
  <si>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</si>
  <si>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</si>
  <si>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</si>
  <si>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</si>
  <si>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</si>
  <si>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</si>
  <si>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</si>
  <si>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</si>
  <si>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</si>
  <si>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</si>
  <si>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</si>
  <si>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</si>
  <si>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</si>
  <si>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</si>
  <si>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</si>
  <si>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</si>
  <si>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</si>
  <si>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</si>
  <si>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</si>
  <si>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</si>
  <si>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</si>
  <si>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</si>
  <si>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</si>
  <si>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</si>
  <si>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</si>
  <si>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</si>
  <si>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</si>
  <si>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</si>
  <si>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</si>
  <si>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</si>
  <si>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</si>
  <si>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</si>
  <si>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</si>
  <si>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</si>
  <si>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</si>
  <si>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</si>
  <si>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</si>
  <si>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</si>
  <si>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</si>
  <si>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</si>
  <si>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</si>
  <si>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</si>
  <si>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</si>
  <si>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</si>
  <si>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</si>
  <si>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</si>
  <si>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</si>
  <si>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</si>
  <si>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</si>
  <si>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</si>
  <si>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</si>
  <si>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</si>
  <si>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</si>
  <si>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</si>
  <si>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</si>
  <si>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</si>
  <si>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</si>
  <si>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</si>
  <si>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</si>
  <si>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</si>
  <si>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</si>
  <si>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</si>
  <si>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</si>
  <si>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</si>
  <si>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</si>
  <si>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</si>
  <si>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</si>
  <si>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</si>
  <si>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</si>
  <si>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</si>
  <si>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</si>
  <si>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</si>
  <si>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</si>
  <si>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</si>
  <si>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</si>
  <si>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</si>
  <si>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</si>
  <si>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</si>
  <si>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</si>
  <si>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</si>
  <si>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</si>
  <si>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</si>
  <si>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</si>
  <si>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</si>
  <si>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</si>
  <si>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</si>
  <si>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</si>
  <si>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</si>
  <si>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</si>
  <si>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</si>
  <si>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</si>
  <si>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</si>
  <si>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</si>
  <si>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</si>
  <si>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</si>
  <si>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</si>
  <si>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</si>
  <si>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</si>
  <si>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</si>
  <si>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</si>
  <si>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</si>
  <si>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</si>
  <si>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</si>
  <si>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</si>
  <si>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</si>
  <si>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</si>
  <si>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</si>
  <si>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</si>
  <si>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</si>
  <si>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</si>
  <si>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</si>
  <si>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</si>
  <si>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</si>
  <si>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</si>
  <si>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</si>
  <si>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</si>
  <si>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</si>
  <si>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</si>
  <si>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</si>
  <si>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</si>
  <si>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</si>
  <si>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</si>
  <si>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</si>
  <si>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</si>
  <si>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</si>
  <si>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</si>
  <si>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</si>
  <si>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</si>
  <si>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</si>
  <si>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</si>
  <si>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</si>
  <si>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</si>
  <si>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</si>
  <si>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</si>
  <si>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</si>
  <si>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</si>
  <si>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</si>
  <si>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</si>
  <si>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</si>
  <si>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</si>
  <si>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</si>
  <si>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</si>
  <si>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</si>
  <si>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</si>
  <si>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</si>
  <si>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</si>
  <si>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</si>
  <si>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</si>
  <si>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</si>
  <si>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</si>
  <si>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</si>
  <si>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</si>
  <si>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</si>
  <si>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</si>
  <si>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</si>
  <si>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</si>
  <si>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</si>
  <si>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</si>
  <si>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</si>
  <si>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</si>
  <si>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</si>
  <si>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</si>
  <si>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</si>
  <si>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</si>
  <si>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</si>
  <si>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</si>
  <si>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</si>
  <si>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</si>
  <si>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</si>
  <si>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</si>
  <si>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</si>
  <si>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</si>
  <si>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</si>
  <si>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</si>
  <si>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</si>
  <si>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</si>
  <si>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</si>
  <si>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</si>
  <si>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</si>
  <si>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</si>
  <si>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</si>
  <si>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</si>
  <si>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</si>
  <si>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</si>
  <si>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</si>
  <si>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</si>
  <si>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</si>
  <si>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</si>
  <si>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</si>
  <si>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</si>
  <si>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</si>
  <si>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</si>
  <si>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</si>
  <si>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</si>
  <si>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</si>
  <si>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</si>
  <si>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</si>
  <si>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</si>
  <si>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</si>
  <si>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</si>
  <si>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</si>
  <si>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</si>
  <si>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</si>
  <si>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</si>
  <si>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</si>
  <si>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</si>
  <si>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</si>
  <si>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</si>
  <si>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</si>
  <si>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</si>
  <si>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</si>
  <si>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</si>
  <si>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</si>
  <si>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</si>
  <si>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</si>
  <si>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</si>
  <si>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</si>
  <si>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</si>
  <si>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</si>
  <si>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</si>
  <si>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</si>
  <si>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</si>
  <si>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</si>
  <si>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</si>
  <si>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</si>
  <si>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</si>
  <si>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</si>
  <si>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</si>
  <si>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</si>
  <si>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</si>
  <si>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</si>
  <si>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</si>
  <si>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</si>
  <si>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</si>
  <si>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</si>
  <si>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</si>
  <si>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</si>
  <si>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</si>
  <si>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</si>
  <si>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</si>
  <si>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</si>
  <si>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</si>
  <si>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</si>
  <si>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</si>
  <si>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</si>
  <si>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</si>
  <si>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</si>
  <si>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</si>
  <si>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</si>
  <si>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</si>
  <si>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</si>
  <si>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</si>
  <si>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</si>
  <si>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</si>
  <si>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</si>
  <si>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</si>
  <si>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</si>
  <si>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</si>
  <si>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</si>
  <si>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</si>
  <si>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</si>
  <si>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</si>
  <si>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</si>
  <si>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</si>
  <si>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</si>
  <si>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</si>
  <si>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</si>
  <si>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</si>
  <si>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</si>
  <si>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</si>
  <si>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</si>
  <si>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</si>
  <si>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</si>
  <si>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</si>
  <si>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</si>
  <si>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</si>
  <si>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</si>
  <si>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</si>
  <si>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</si>
  <si>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</si>
  <si>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</si>
  <si>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</si>
  <si>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</si>
  <si>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</si>
  <si>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</si>
  <si>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</si>
  <si>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</si>
  <si>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</si>
  <si>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</si>
  <si>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</si>
  <si>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</si>
  <si>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</si>
  <si>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</si>
  <si>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</si>
  <si>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</si>
  <si>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</si>
  <si>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</si>
  <si>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</si>
  <si>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</si>
  <si>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</si>
  <si>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</si>
  <si>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</si>
  <si>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</si>
  <si>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</si>
  <si>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</si>
  <si>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</si>
  <si>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</si>
  <si>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</si>
  <si>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</si>
  <si>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</si>
  <si>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</si>
  <si>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</si>
  <si>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</si>
  <si>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</si>
  <si>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</si>
  <si>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</si>
  <si>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</si>
  <si>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</si>
  <si>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</si>
  <si>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</si>
  <si>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</si>
  <si>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</si>
  <si>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</si>
  <si>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</si>
  <si>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</si>
  <si>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</si>
  <si>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</si>
  <si>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</si>
  <si>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</si>
  <si>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</si>
  <si>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</si>
  <si>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</si>
  <si>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</si>
  <si>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</si>
  <si>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</si>
  <si>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</si>
  <si>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</si>
  <si>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</si>
  <si>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</si>
  <si>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</si>
  <si>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</si>
  <si>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</si>
  <si>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</si>
  <si>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</si>
  <si>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</si>
  <si>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</si>
  <si>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</si>
  <si>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</si>
  <si>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</si>
  <si>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</si>
  <si>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</si>
  <si>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</si>
  <si>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</si>
  <si>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</si>
  <si>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</si>
  <si>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</si>
  <si>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</si>
  <si>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</si>
  <si>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</si>
  <si>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</si>
  <si>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</si>
  <si>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</si>
  <si>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</si>
  <si>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</si>
  <si>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</si>
  <si>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</si>
  <si>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</si>
  <si>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</si>
  <si>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</si>
  <si>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</si>
  <si>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</si>
  <si>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</si>
  <si>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</si>
  <si>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</si>
  <si>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</si>
  <si>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</si>
  <si>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</si>
  <si>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</si>
  <si>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</si>
  <si>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</si>
  <si>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</si>
  <si>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</si>
  <si>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</si>
  <si>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</si>
  <si>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</si>
  <si>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</si>
  <si>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</si>
  <si>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</si>
  <si>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</si>
  <si>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</si>
  <si>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</si>
  <si>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</si>
  <si>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</si>
  <si>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</si>
  <si>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</si>
  <si>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</si>
  <si>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</si>
  <si>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</si>
  <si>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</si>
  <si>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</si>
  <si>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</si>
  <si>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</si>
  <si>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</si>
  <si>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</si>
  <si>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</si>
  <si>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</si>
  <si>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</si>
  <si>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</si>
  <si>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</si>
  <si>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</si>
  <si>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</si>
  <si>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</si>
  <si>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</si>
  <si>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</si>
  <si>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</si>
  <si>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</si>
  <si>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</si>
  <si>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</si>
  <si>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</si>
  <si>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</si>
  <si>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</si>
  <si>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</si>
  <si>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</si>
  <si>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</si>
  <si>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</si>
  <si>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</si>
  <si>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</si>
  <si>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</si>
  <si>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</si>
  <si>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</si>
  <si>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</si>
  <si>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</si>
  <si>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</si>
  <si>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</si>
  <si>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</si>
  <si>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</si>
  <si>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</si>
  <si>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</si>
  <si>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</si>
  <si>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</si>
  <si>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</si>
  <si>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</si>
  <si>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</si>
  <si>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</si>
  <si>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</si>
  <si>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</si>
  <si>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</si>
  <si>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</si>
  <si>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</si>
  <si>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</si>
  <si>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</si>
  <si>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</si>
  <si>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</si>
  <si>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</si>
  <si>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</si>
  <si>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</si>
  <si>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</si>
  <si>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</si>
  <si>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</si>
  <si>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</si>
  <si>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</si>
  <si>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</si>
  <si>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</si>
  <si>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</si>
  <si>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</si>
  <si>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</si>
  <si>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</si>
  <si>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</si>
  <si>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</si>
  <si>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</si>
  <si>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</si>
  <si>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</si>
  <si>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</si>
  <si>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</si>
  <si>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</si>
  <si>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</si>
  <si>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</si>
  <si>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</si>
  <si>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</si>
  <si>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</si>
  <si>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</si>
  <si>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</si>
  <si>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</si>
  <si>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</si>
  <si>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</si>
  <si>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</si>
  <si>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</si>
  <si>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</si>
  <si>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</si>
  <si>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</si>
  <si>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</si>
  <si>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</si>
  <si>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</si>
  <si>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</si>
  <si>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</si>
  <si>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</si>
  <si>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</si>
  <si>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</si>
  <si>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</si>
  <si>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</si>
  <si>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</si>
  <si>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</si>
  <si>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</si>
  <si>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</si>
  <si>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</si>
  <si>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</si>
  <si>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</si>
  <si>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</si>
  <si>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</si>
  <si>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</si>
  <si>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</si>
  <si>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</si>
  <si>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</si>
  <si>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</si>
  <si>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</si>
  <si>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</si>
  <si>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</si>
  <si>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</si>
  <si>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</si>
  <si>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</si>
  <si>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</si>
  <si>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</si>
  <si>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</si>
  <si>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</si>
  <si>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</si>
  <si>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</si>
  <si>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</si>
  <si>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</si>
  <si>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</si>
  <si>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</si>
  <si>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</si>
  <si>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</si>
  <si>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</si>
  <si>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</si>
  <si>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</si>
  <si>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</si>
  <si>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</si>
  <si>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</si>
  <si>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</si>
  <si>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</si>
  <si>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</si>
  <si>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</si>
  <si>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</si>
  <si>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</si>
  <si>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</si>
  <si>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</si>
  <si>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</si>
  <si>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</si>
  <si>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</si>
  <si>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</si>
  <si>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</si>
  <si>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</si>
  <si>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</si>
  <si>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</si>
  <si>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</si>
  <si>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</si>
  <si>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</si>
  <si>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</si>
  <si>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</si>
  <si>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</si>
  <si>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</si>
  <si>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</si>
  <si>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</si>
  <si>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</si>
  <si>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</si>
  <si>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</si>
  <si>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</si>
  <si>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</si>
  <si>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</si>
  <si>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</si>
  <si>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</si>
  <si>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</si>
  <si>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</si>
  <si>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</si>
  <si>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</si>
  <si>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</si>
  <si>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</si>
  <si>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</si>
  <si>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</si>
  <si>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</si>
  <si>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</si>
  <si>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</si>
  <si>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</si>
  <si>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</si>
  <si>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</si>
  <si>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</si>
  <si>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</si>
  <si>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</si>
  <si>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</si>
  <si>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</si>
  <si>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</si>
  <si>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</si>
  <si>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</si>
  <si>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</si>
  <si>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</si>
  <si>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</si>
  <si>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</si>
  <si>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</si>
  <si>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</si>
  <si>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</si>
  <si>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</si>
  <si>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</si>
  <si>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</si>
  <si>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</si>
  <si>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</si>
  <si>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</si>
  <si>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</si>
  <si>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</si>
  <si>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</si>
  <si>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</si>
  <si>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</si>
  <si>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</si>
  <si>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</si>
  <si>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</si>
  <si>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</si>
  <si>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</si>
  <si>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</si>
  <si>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</si>
  <si>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</si>
  <si>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</si>
  <si>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</si>
  <si>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</si>
  <si>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</si>
  <si>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</si>
  <si>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</si>
  <si>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</si>
  <si>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</si>
  <si>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</si>
  <si>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</si>
  <si>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</si>
  <si>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</si>
  <si>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</si>
  <si>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</si>
  <si>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</si>
  <si>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</si>
  <si>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</si>
  <si>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</si>
  <si>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</si>
  <si>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</si>
  <si>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</si>
  <si>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</si>
  <si>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</si>
  <si>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</si>
  <si>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</si>
  <si>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</si>
  <si>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</si>
  <si>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</si>
  <si>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</si>
  <si>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</si>
  <si>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</si>
  <si>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</si>
  <si>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</si>
  <si>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</si>
  <si>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</si>
  <si>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</si>
  <si>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</si>
  <si>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</si>
  <si>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</si>
  <si>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</si>
  <si>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</si>
  <si>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</si>
  <si>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</si>
  <si>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</si>
  <si>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</si>
  <si>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</si>
  <si>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</si>
  <si>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</si>
  <si>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</si>
  <si>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</si>
  <si>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</si>
  <si>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</si>
  <si>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</si>
  <si>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</si>
  <si>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</si>
  <si>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</si>
  <si>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</si>
  <si>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</si>
  <si>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</si>
  <si>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</si>
  <si>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</si>
  <si>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</si>
  <si>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</si>
  <si>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</si>
  <si>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</si>
  <si>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</si>
  <si>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</si>
  <si>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</si>
  <si>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</si>
  <si>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</si>
  <si>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</si>
  <si>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</si>
  <si>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</si>
  <si>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</si>
  <si>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</si>
  <si>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</si>
  <si>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</si>
  <si>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</si>
  <si>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</si>
  <si>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</si>
  <si>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</si>
  <si>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</si>
  <si>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</si>
  <si>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</si>
  <si>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</si>
  <si>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</si>
  <si>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</si>
  <si>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</si>
  <si>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</si>
  <si>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</si>
  <si>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</si>
  <si>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</si>
  <si>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</si>
  <si>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</si>
  <si>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</si>
  <si>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</si>
  <si>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</si>
  <si>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</si>
  <si>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</si>
  <si>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</si>
  <si>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</si>
  <si>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</si>
  <si>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</si>
  <si>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</si>
  <si>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</si>
  <si>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</si>
  <si>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</si>
  <si>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</si>
  <si>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</si>
  <si>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</si>
  <si>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</si>
  <si>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</si>
  <si>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</si>
  <si>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</si>
  <si>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</si>
  <si>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</si>
  <si>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</si>
  <si>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</si>
  <si>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</si>
  <si>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</si>
  <si>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</si>
  <si>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</si>
  <si>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</si>
  <si>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</si>
  <si>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</si>
  <si>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</si>
  <si>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</si>
  <si>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</si>
  <si>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</si>
  <si>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</si>
  <si>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</si>
  <si>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</si>
  <si>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</si>
  <si>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</si>
  <si>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</si>
  <si>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</si>
  <si>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</si>
  <si>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</si>
  <si>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</si>
  <si>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</si>
  <si>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</si>
  <si>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</si>
  <si>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</si>
  <si>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</si>
  <si>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</si>
  <si>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</si>
  <si>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</si>
  <si>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</si>
  <si>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</si>
  <si>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</si>
  <si>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</si>
  <si>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</si>
  <si>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</si>
  <si>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</si>
  <si>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</si>
  <si>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</si>
  <si>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</si>
  <si>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</si>
  <si>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</si>
  <si>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</si>
  <si>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</si>
  <si>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</si>
  <si>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</si>
  <si>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</si>
  <si>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</si>
  <si>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</si>
  <si>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</si>
  <si>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</si>
  <si>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</si>
  <si>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</si>
  <si>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</si>
  <si>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</si>
  <si>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</si>
  <si>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</si>
  <si>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</si>
  <si>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</si>
  <si>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</si>
  <si>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</si>
  <si>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</si>
  <si>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</si>
  <si>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</si>
  <si>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</si>
  <si>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</si>
  <si>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</si>
  <si>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</si>
  <si>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</si>
  <si>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</si>
  <si>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</si>
  <si>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</si>
  <si>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</si>
  <si>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</si>
  <si>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</si>
  <si>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</si>
  <si>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</si>
  <si>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</si>
  <si>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</si>
  <si>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</si>
  <si>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</si>
  <si>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</si>
  <si>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</si>
  <si>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</si>
  <si>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</si>
  <si>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</si>
  <si>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</si>
  <si>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</si>
  <si>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</si>
  <si>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</si>
  <si>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</si>
  <si>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</si>
  <si>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</si>
  <si>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</si>
  <si>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</si>
  <si>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</si>
  <si>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</si>
  <si>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</si>
  <si>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</si>
  <si>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</si>
  <si>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</si>
  <si>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</si>
  <si>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</si>
  <si>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</si>
  <si>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</si>
  <si>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</si>
  <si>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</si>
  <si>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</si>
  <si>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</si>
  <si>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</si>
  <si>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</si>
  <si>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</si>
  <si>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</si>
  <si>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</si>
  <si>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</si>
  <si>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</si>
  <si>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</si>
  <si>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</si>
  <si>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</si>
  <si>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</si>
  <si>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</si>
  <si>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</si>
  <si>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</si>
  <si>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</si>
  <si>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</si>
  <si>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</si>
  <si>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</si>
  <si>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</si>
  <si>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</si>
  <si>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</si>
  <si>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</si>
  <si>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</si>
  <si>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</si>
  <si>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</si>
  <si>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</si>
  <si>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</si>
  <si>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</si>
  <si>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</si>
  <si>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</si>
  <si>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</si>
  <si>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</si>
  <si>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</si>
  <si>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</si>
  <si>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</si>
  <si>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</si>
  <si>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</si>
  <si>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</si>
  <si>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</si>
  <si>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</si>
  <si>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</si>
  <si>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</si>
  <si>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</si>
  <si>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</si>
  <si>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</si>
  <si>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</si>
  <si>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</si>
  <si>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</si>
  <si>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</si>
  <si>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</si>
  <si>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</si>
  <si>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</si>
  <si>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</si>
  <si>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</si>
  <si>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</si>
  <si>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</si>
  <si>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</si>
  <si>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</si>
  <si>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</si>
  <si>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</si>
  <si>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</si>
  <si>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</si>
  <si>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</si>
  <si>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</si>
  <si>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</si>
  <si>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</si>
  <si>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</si>
  <si>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</si>
  <si>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</si>
  <si>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</si>
  <si>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</si>
  <si>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</si>
  <si>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</si>
  <si>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</si>
  <si>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</si>
  <si>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</si>
  <si>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</si>
  <si>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</si>
  <si>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</si>
  <si>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</si>
  <si>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</si>
  <si>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</si>
  <si>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</si>
  <si>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</si>
  <si>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</si>
  <si>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</si>
  <si>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</si>
  <si>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</si>
  <si>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</si>
  <si>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</si>
  <si>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</si>
  <si>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</si>
  <si>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</si>
  <si>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</si>
  <si>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</si>
  <si>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</si>
  <si>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</si>
  <si>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</si>
  <si>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</si>
  <si>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</si>
  <si>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</si>
  <si>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</si>
  <si>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</si>
  <si>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</si>
  <si>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</si>
  <si>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</si>
  <si>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</si>
  <si>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</si>
  <si>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</si>
  <si>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</si>
  <si>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</si>
  <si>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</si>
  <si>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</si>
  <si>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</si>
  <si>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</si>
  <si>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</si>
  <si>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</si>
  <si>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</si>
  <si>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</si>
  <si>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</si>
  <si>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</si>
  <si>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</si>
  <si>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</si>
  <si>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</si>
  <si>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</si>
  <si>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</si>
  <si>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</si>
  <si>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</si>
  <si>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</si>
  <si>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</si>
  <si>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</si>
  <si>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</si>
  <si>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</si>
  <si>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</si>
  <si>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</si>
  <si>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</si>
  <si>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</si>
  <si>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</si>
  <si>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</si>
  <si>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</si>
  <si>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</si>
  <si>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</si>
  <si>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</si>
  <si>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</si>
  <si>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</si>
  <si>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</si>
  <si>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</si>
  <si>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</si>
  <si>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</si>
  <si>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</si>
  <si>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</si>
  <si>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</si>
  <si>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</si>
  <si>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</si>
  <si>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</si>
  <si>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</si>
  <si>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</si>
  <si>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</si>
  <si>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</si>
  <si>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</si>
  <si>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</si>
  <si>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</si>
  <si>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</si>
  <si>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</si>
  <si>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</si>
  <si>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</si>
  <si>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</si>
  <si>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</si>
  <si>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</si>
  <si>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</si>
  <si>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</si>
  <si>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</si>
  <si>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</si>
  <si>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</si>
  <si>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</si>
  <si>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</si>
  <si>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</si>
  <si>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</si>
  <si>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</si>
  <si>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</si>
  <si>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</si>
  <si>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</si>
  <si>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</si>
  <si>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</si>
  <si>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</si>
  <si>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</si>
  <si>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</si>
  <si>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</si>
  <si>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</si>
  <si>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</si>
  <si>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</si>
  <si>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</si>
  <si>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</si>
  <si>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</si>
  <si>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</si>
  <si>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</si>
  <si>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</si>
  <si>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</si>
  <si>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</si>
  <si>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</si>
  <si>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</si>
  <si>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</si>
  <si>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</si>
  <si>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</si>
  <si>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</si>
  <si>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</si>
  <si>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</si>
  <si>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</si>
  <si>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</si>
  <si>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</si>
  <si>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</si>
  <si>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</si>
  <si>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</si>
  <si>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</si>
  <si>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</si>
  <si>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</si>
  <si>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</si>
  <si>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</si>
  <si>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</si>
  <si>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</si>
  <si>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</si>
  <si>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</si>
  <si>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</si>
  <si>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</si>
  <si>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</si>
  <si>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</si>
  <si>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</si>
  <si>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</si>
  <si>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</si>
  <si>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</si>
  <si>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</si>
  <si>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</si>
  <si>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</si>
  <si>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</si>
  <si>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</si>
  <si>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</si>
  <si>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</si>
  <si>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</si>
  <si>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</si>
  <si>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</si>
  <si>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</si>
  <si>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</si>
  <si>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</si>
  <si>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</si>
  <si>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</si>
  <si>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</si>
  <si>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</si>
  <si>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</si>
  <si>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</si>
  <si>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</si>
  <si>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</si>
  <si>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</si>
  <si>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</si>
  <si>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</si>
  <si>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</si>
  <si>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</si>
  <si>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</si>
  <si>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</si>
  <si>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</si>
  <si>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</si>
  <si>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</si>
  <si>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</si>
  <si>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</si>
  <si>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</si>
  <si>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</si>
  <si>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</si>
  <si>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</si>
  <si>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</si>
  <si>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</si>
  <si>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</si>
  <si>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</si>
  <si>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</si>
  <si>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</si>
  <si>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</si>
  <si>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</si>
  <si>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</si>
  <si>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</si>
  <si>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</si>
  <si>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</si>
  <si>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</si>
  <si>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</si>
  <si>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</si>
  <si>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</si>
  <si>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</si>
  <si>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</si>
  <si>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</si>
  <si>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</si>
  <si>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</si>
  <si>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</si>
  <si>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</si>
  <si>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</si>
  <si>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</si>
  <si>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</si>
  <si>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</si>
  <si>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</si>
  <si>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</si>
  <si>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</si>
  <si>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</si>
  <si>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</si>
  <si>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</si>
  <si>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</si>
  <si>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</si>
  <si>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</si>
  <si>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</si>
  <si>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</si>
  <si>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</si>
  <si>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</si>
  <si>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</si>
  <si>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</si>
  <si>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</si>
  <si>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</si>
  <si>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</si>
  <si>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</si>
  <si>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</si>
  <si>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</si>
  <si>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</si>
  <si>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</si>
  <si>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</si>
  <si>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</si>
  <si>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</si>
  <si>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</si>
  <si>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</si>
  <si>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</si>
  <si>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</si>
  <si>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</si>
  <si>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</si>
  <si>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</si>
  <si>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</si>
  <si>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</si>
  <si>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</si>
  <si>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</si>
  <si>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</si>
  <si>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</si>
  <si>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</si>
  <si>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</si>
  <si>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</si>
  <si>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</si>
  <si>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</si>
  <si>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</si>
  <si>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</si>
  <si>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</si>
  <si>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</si>
  <si>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</si>
  <si>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</si>
  <si>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</si>
  <si>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</si>
  <si>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</si>
  <si>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</si>
  <si>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</si>
  <si>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</si>
  <si>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</si>
  <si>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</si>
  <si>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</si>
  <si>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</si>
  <si>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</si>
  <si>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</si>
  <si>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</si>
  <si>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</si>
  <si>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</si>
  <si>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</si>
  <si>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</si>
  <si>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</si>
  <si>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</si>
  <si>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</si>
  <si>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</si>
  <si>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</si>
  <si>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</si>
  <si>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</si>
  <si>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</si>
  <si>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</si>
  <si>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</si>
  <si>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</si>
  <si>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</si>
  <si>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</si>
  <si>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</si>
  <si>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</si>
  <si>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</si>
  <si>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</si>
  <si>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</si>
  <si>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</si>
  <si>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</si>
  <si>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</si>
  <si>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</si>
  <si>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</si>
  <si>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</si>
  <si>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</si>
  <si>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</si>
  <si>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</si>
  <si>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</si>
  <si>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</si>
  <si>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</si>
  <si>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</si>
  <si>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</si>
  <si>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</si>
  <si>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</si>
  <si>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</si>
  <si>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</si>
  <si>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</si>
  <si>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</si>
  <si>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</si>
  <si>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</si>
  <si>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</si>
  <si>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</si>
  <si>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</si>
  <si>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</si>
  <si>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</si>
  <si>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</si>
  <si>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</si>
  <si>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</si>
  <si>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</si>
  <si>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</si>
  <si>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</si>
  <si>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</si>
  <si>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</si>
  <si>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</si>
  <si>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</si>
  <si>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</si>
  <si>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</si>
  <si>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</si>
  <si>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</si>
  <si>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</si>
  <si>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</si>
  <si>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</si>
  <si>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</si>
  <si>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</si>
  <si>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</si>
  <si>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</si>
  <si>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</si>
  <si>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</si>
  <si>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</si>
  <si>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</si>
  <si>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</si>
  <si>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</si>
  <si>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</si>
  <si>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</si>
  <si>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</si>
  <si>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</si>
  <si>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</si>
  <si>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</si>
  <si>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</si>
  <si>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</si>
  <si>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</si>
  <si>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</si>
  <si>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</si>
  <si>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</si>
  <si>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</si>
  <si>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</si>
  <si>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</si>
  <si>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</si>
  <si>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</si>
  <si>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</si>
  <si>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</si>
  <si>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</si>
  <si>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</si>
  <si>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</si>
  <si>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</si>
  <si>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</si>
  <si>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</si>
  <si>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</si>
  <si>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</si>
  <si>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</si>
  <si>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</si>
  <si>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</si>
  <si>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</si>
  <si>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</si>
  <si>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</si>
  <si>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</si>
  <si>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</si>
  <si>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</si>
  <si>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</si>
  <si>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</si>
  <si>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</si>
  <si>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</si>
  <si>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</si>
  <si>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</si>
  <si>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</si>
  <si>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</si>
  <si>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</si>
  <si>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</si>
  <si>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</si>
  <si>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</si>
  <si>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</si>
  <si>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</si>
  <si>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</si>
  <si>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</si>
  <si>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</si>
  <si>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</si>
  <si>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</si>
  <si>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</si>
  <si>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</si>
  <si>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</si>
  <si>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</si>
  <si>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</si>
  <si>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</si>
  <si>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</si>
  <si>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</si>
  <si>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</si>
  <si>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</si>
  <si>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</si>
  <si>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</si>
  <si>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</si>
  <si>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</si>
  <si>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</si>
  <si>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</si>
  <si>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</si>
  <si>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</si>
  <si>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</si>
  <si>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</si>
  <si>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</si>
  <si>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</si>
  <si>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</si>
  <si>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</si>
  <si>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</si>
  <si>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</si>
  <si>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</si>
  <si>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</si>
  <si>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</si>
  <si>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</si>
  <si>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</si>
  <si>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</si>
  <si>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</si>
  <si>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</si>
  <si>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</si>
  <si>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</si>
  <si>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</si>
  <si>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</si>
  <si>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</si>
  <si>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</si>
  <si>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</si>
  <si>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</si>
  <si>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</si>
  <si>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</si>
  <si>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</si>
  <si>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</si>
  <si>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</si>
  <si>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</si>
  <si>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</si>
  <si>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</si>
  <si>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</si>
  <si>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</si>
  <si>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</si>
  <si>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</si>
  <si>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</si>
  <si>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</si>
  <si>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</si>
  <si>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</si>
  <si>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</si>
  <si>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</si>
  <si>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</si>
  <si>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</si>
  <si>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</si>
  <si>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</si>
  <si>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</si>
  <si>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</si>
  <si>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</si>
  <si>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</si>
  <si>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</si>
  <si>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</si>
  <si>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</si>
  <si>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</si>
  <si>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</si>
  <si>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</si>
  <si>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</si>
  <si>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</si>
  <si>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</si>
  <si>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</si>
  <si>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</si>
  <si>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</si>
  <si>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</si>
  <si>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</si>
  <si>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</si>
  <si>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</si>
  <si>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</si>
  <si>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</si>
  <si>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</si>
  <si>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</si>
  <si>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</si>
  <si>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</si>
  <si>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</si>
  <si>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</si>
  <si>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</si>
  <si>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</si>
  <si>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</si>
  <si>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</si>
  <si>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</si>
  <si>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</si>
  <si>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</si>
  <si>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</si>
  <si>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</si>
  <si>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</si>
  <si>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</si>
  <si>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</si>
  <si>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</si>
  <si>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</si>
  <si>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</si>
  <si>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</si>
  <si>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</si>
  <si>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</si>
  <si>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</si>
  <si>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</si>
  <si>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</si>
  <si>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</si>
  <si>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</si>
  <si>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</si>
  <si>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</si>
  <si>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</si>
  <si>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</si>
  <si>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</si>
  <si>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</si>
  <si>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</si>
  <si>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</si>
  <si>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</si>
  <si>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</si>
  <si>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</si>
  <si>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</si>
  <si>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</si>
  <si>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</si>
  <si>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</si>
  <si>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</si>
  <si>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</si>
  <si>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</si>
  <si>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</si>
  <si>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</si>
  <si>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</si>
  <si>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</si>
  <si>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</si>
  <si>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</si>
  <si>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</si>
  <si>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</si>
  <si>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</si>
  <si>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</si>
  <si>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</si>
  <si>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</si>
  <si>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</si>
  <si>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</si>
  <si>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</si>
  <si>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</si>
  <si>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</si>
  <si>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</si>
  <si>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</si>
  <si>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</si>
  <si>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</si>
  <si>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</si>
  <si>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</si>
  <si>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</si>
  <si>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</si>
  <si>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</si>
  <si>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</si>
  <si>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</si>
  <si>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</si>
  <si>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</si>
  <si>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</si>
  <si>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</si>
  <si>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</si>
  <si>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</si>
  <si>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</si>
  <si>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</si>
  <si>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</si>
  <si>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</si>
  <si>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</si>
  <si>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</si>
  <si>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</si>
  <si>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</si>
  <si>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</si>
  <si>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</si>
  <si>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</si>
  <si>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</si>
  <si>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</si>
  <si>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</si>
  <si>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</si>
  <si>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</si>
  <si>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</si>
  <si>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</si>
  <si>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</si>
  <si>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</si>
  <si>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</si>
  <si>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</si>
  <si>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</si>
  <si>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</si>
  <si>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</si>
  <si>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</si>
  <si>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</si>
  <si>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</si>
  <si>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</si>
  <si>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</si>
  <si>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</si>
  <si>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</si>
  <si>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</si>
  <si>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</si>
  <si>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</si>
  <si>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</si>
  <si>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</si>
  <si>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</si>
  <si>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</si>
  <si>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</si>
  <si>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</si>
  <si>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</si>
  <si>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</si>
  <si>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</si>
  <si>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</si>
  <si>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</si>
  <si>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</si>
  <si>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</si>
  <si>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</si>
  <si>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</si>
  <si>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</si>
  <si>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</si>
  <si>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</si>
  <si>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</si>
  <si>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</si>
  <si>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</si>
  <si>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</si>
  <si>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</si>
  <si>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</si>
  <si>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</si>
  <si>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</si>
  <si>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</si>
  <si>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</si>
  <si>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</si>
  <si>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</si>
  <si>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</si>
  <si>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</si>
  <si>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</si>
  <si>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</si>
  <si>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</si>
  <si>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</si>
  <si>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</si>
  <si>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</si>
  <si>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</si>
  <si>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</si>
  <si>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</si>
  <si>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</si>
  <si>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</si>
  <si>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</si>
  <si>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</si>
  <si>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</si>
  <si>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</si>
  <si>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</si>
  <si>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</si>
  <si>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</si>
  <si>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</si>
  <si>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</si>
  <si>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</si>
  <si>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</si>
  <si>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</si>
  <si>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</si>
  <si>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</si>
  <si>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</si>
  <si>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</si>
  <si>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</si>
  <si>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</si>
  <si>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</si>
  <si>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</si>
  <si>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</si>
  <si>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</si>
  <si>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</si>
  <si>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</si>
  <si>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</si>
  <si>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</si>
  <si>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</si>
  <si>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</si>
  <si>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</si>
  <si>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</si>
  <si>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</si>
  <si>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</si>
  <si>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</si>
  <si>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</si>
  <si>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</si>
  <si>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</si>
  <si>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</si>
  <si>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</si>
  <si>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</si>
  <si>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</si>
  <si>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</si>
  <si>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</si>
  <si>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</si>
  <si>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</si>
  <si>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</si>
  <si>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</si>
  <si>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</si>
  <si>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</si>
  <si>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</si>
  <si>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</si>
  <si>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</si>
  <si>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</si>
  <si>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</si>
  <si>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</si>
  <si>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</si>
  <si>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</si>
  <si>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</si>
  <si>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</si>
  <si>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</si>
  <si>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</si>
  <si>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</si>
  <si>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</si>
  <si>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</si>
  <si>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</si>
  <si>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</si>
  <si>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</si>
  <si>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</si>
  <si>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</si>
  <si>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</si>
  <si>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</si>
  <si>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</si>
  <si>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</si>
  <si>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</si>
  <si>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</si>
  <si>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</si>
  <si>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</si>
  <si>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</si>
  <si>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</si>
  <si>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</si>
  <si>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</si>
  <si>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</si>
  <si>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</si>
  <si>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</si>
  <si>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</si>
  <si>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</si>
  <si>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</si>
  <si>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</si>
  <si>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</si>
  <si>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</si>
  <si>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</si>
  <si>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</si>
  <si>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</si>
  <si>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</si>
  <si>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</si>
  <si>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</si>
  <si>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</si>
  <si>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</si>
  <si>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</si>
  <si>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</si>
  <si>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</si>
  <si>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</si>
  <si>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</si>
  <si>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</si>
  <si>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</si>
  <si>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</si>
  <si>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</si>
  <si>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</si>
  <si>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</si>
  <si>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</si>
  <si>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</si>
  <si>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</si>
  <si>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</si>
  <si>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</si>
  <si>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</si>
  <si>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</si>
  <si>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</si>
  <si>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</si>
  <si>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</si>
  <si>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</si>
  <si>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</si>
  <si>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</si>
  <si>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</si>
  <si>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</si>
  <si>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</si>
  <si>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</si>
  <si>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</si>
  <si>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</si>
  <si>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</si>
  <si>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</si>
  <si>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</si>
  <si>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</si>
  <si>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</si>
  <si>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</si>
  <si>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</si>
  <si>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</si>
  <si>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</si>
  <si>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</si>
  <si>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</si>
  <si>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</si>
  <si>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</si>
  <si>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</si>
  <si>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</si>
  <si>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</si>
  <si>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</si>
  <si>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</si>
  <si>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</si>
  <si>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</si>
  <si>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</si>
  <si>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</si>
  <si>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</si>
  <si>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</si>
  <si>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</si>
  <si>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</si>
  <si>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</si>
  <si>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</si>
  <si>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</si>
  <si>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</si>
  <si>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</si>
  <si>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</si>
  <si>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</si>
  <si>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</si>
  <si>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</si>
  <si>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</si>
  <si>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</si>
  <si>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</si>
  <si>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</si>
  <si>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</si>
  <si>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</si>
  <si>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</si>
  <si>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</si>
  <si>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</si>
  <si>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</si>
  <si>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</si>
  <si>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</si>
  <si>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</si>
  <si>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</si>
  <si>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</si>
  <si>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</si>
  <si>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</si>
  <si>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</si>
  <si>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</si>
  <si>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</si>
  <si>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</si>
  <si>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</si>
  <si>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</si>
  <si>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</si>
  <si>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</si>
  <si>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</si>
  <si>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</si>
  <si>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</si>
  <si>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</si>
  <si>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</si>
  <si>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</si>
  <si>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</si>
  <si>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</si>
  <si>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</si>
  <si>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</si>
  <si>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</si>
  <si>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</si>
  <si>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</si>
  <si>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</si>
  <si>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</si>
  <si>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</si>
  <si>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</si>
  <si>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</si>
  <si>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</si>
  <si>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</si>
  <si>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</si>
  <si>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</si>
  <si>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</si>
  <si>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</si>
  <si>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</si>
  <si>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</si>
  <si>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</si>
  <si>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</si>
  <si>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</si>
  <si>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</si>
  <si>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</si>
  <si>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</si>
  <si>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</si>
  <si>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</si>
  <si>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</si>
  <si>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</si>
  <si>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</si>
  <si>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</si>
  <si>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</si>
  <si>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</si>
  <si>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</si>
  <si>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</si>
  <si>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</si>
  <si>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</si>
  <si>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</si>
  <si>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</si>
  <si>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</si>
  <si>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</si>
  <si>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</si>
  <si>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</si>
  <si>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</si>
  <si>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</si>
  <si>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</si>
  <si>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</si>
  <si>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</si>
  <si>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</si>
  <si>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</si>
  <si>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</si>
  <si>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</si>
  <si>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</si>
  <si>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</si>
  <si>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</si>
  <si>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</si>
  <si>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</si>
  <si>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</si>
  <si>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</si>
  <si>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</si>
  <si>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</si>
  <si>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</si>
  <si>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</si>
  <si>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</si>
  <si>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</si>
  <si>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</si>
  <si>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</si>
  <si>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</si>
  <si>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</si>
  <si>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</si>
  <si>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</si>
  <si>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</si>
  <si>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</si>
  <si>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</si>
  <si>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</si>
  <si>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</si>
  <si>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</si>
  <si>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</si>
  <si>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</si>
  <si>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</si>
  <si>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</si>
  <si>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</si>
  <si>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</si>
  <si>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</si>
  <si>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</si>
  <si>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</si>
  <si>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</si>
  <si>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</si>
  <si>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</si>
  <si>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</si>
  <si>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</si>
  <si>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</si>
  <si>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</si>
  <si>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</si>
  <si>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</si>
  <si>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</si>
  <si>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</si>
  <si>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</si>
  <si>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</si>
  <si>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</si>
  <si>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</si>
  <si>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</si>
  <si>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</si>
  <si>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</si>
  <si>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</si>
  <si>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</si>
  <si>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</si>
  <si>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</si>
  <si>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</si>
  <si>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</si>
  <si>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</si>
  <si>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</si>
  <si>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</si>
  <si>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</si>
  <si>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</si>
  <si>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</si>
  <si>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</si>
  <si>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</si>
  <si>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</si>
  <si>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</si>
  <si>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</si>
  <si>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</si>
  <si>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</si>
  <si>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</si>
  <si>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</si>
  <si>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</si>
  <si>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</si>
  <si>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</si>
  <si>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</si>
  <si>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</si>
  <si>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</si>
  <si>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</si>
  <si>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</si>
  <si>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</si>
  <si>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</si>
  <si>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</si>
  <si>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</si>
  <si>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</si>
  <si>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</si>
  <si>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</si>
  <si>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</si>
  <si>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</si>
  <si>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</si>
  <si>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</si>
  <si>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</si>
  <si>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</si>
  <si>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</si>
  <si>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</si>
  <si>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</si>
  <si>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</si>
  <si>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</si>
  <si>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</si>
  <si>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</si>
  <si>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</si>
  <si>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</si>
  <si>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</si>
  <si>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</si>
  <si>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</si>
  <si>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</si>
  <si>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</si>
  <si>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</si>
  <si>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</si>
  <si>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</si>
  <si>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</si>
  <si>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</si>
  <si>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</si>
  <si>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</si>
  <si>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</si>
  <si>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</si>
  <si>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</si>
  <si>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</si>
  <si>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</si>
  <si>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</si>
  <si>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</si>
  <si>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</si>
  <si>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</si>
  <si>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</si>
  <si>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</si>
  <si>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</si>
  <si>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</si>
  <si>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</si>
  <si>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</si>
  <si>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</si>
  <si>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</si>
  <si>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</si>
  <si>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</si>
  <si>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</si>
  <si>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</si>
  <si>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</si>
  <si>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</si>
  <si>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</si>
  <si>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</si>
  <si>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</si>
  <si>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</si>
  <si>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</si>
  <si>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</si>
  <si>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</si>
  <si>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</si>
  <si>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</si>
  <si>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</si>
  <si>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</si>
  <si>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</si>
  <si>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</si>
  <si>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</si>
  <si>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</si>
  <si>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</si>
  <si>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</si>
  <si>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</si>
  <si>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</si>
  <si>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</si>
  <si>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</si>
  <si>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</si>
  <si>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</si>
  <si>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</si>
  <si>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</si>
  <si>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</si>
  <si>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</si>
  <si>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</si>
  <si>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</si>
  <si>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</si>
  <si>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</si>
  <si>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</si>
  <si>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</si>
  <si>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</si>
  <si>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</si>
  <si>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</si>
  <si>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</si>
  <si>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</si>
  <si>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</si>
  <si>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</si>
  <si>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</si>
  <si>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</si>
  <si>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</si>
  <si>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</si>
  <si>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</si>
  <si>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</si>
  <si>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</si>
  <si>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</si>
  <si>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</si>
  <si>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</si>
  <si>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</si>
  <si>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</si>
  <si>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</si>
  <si>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</si>
  <si>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</si>
  <si>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</si>
  <si>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</si>
  <si>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</si>
  <si>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</si>
  <si>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</si>
  <si>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</si>
  <si>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</si>
  <si>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</si>
  <si>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</si>
  <si>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</si>
  <si>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</si>
  <si>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</si>
  <si>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</si>
  <si>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</si>
  <si>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</si>
  <si>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</si>
  <si>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</si>
  <si>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</si>
  <si>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</si>
  <si>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</si>
  <si>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</si>
  <si>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</si>
  <si>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</si>
  <si>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</si>
  <si>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</si>
  <si>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</si>
  <si>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</si>
  <si>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</si>
  <si>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</si>
  <si>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</si>
  <si>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</si>
  <si>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</si>
  <si>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</si>
  <si>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</si>
  <si>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</si>
  <si>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</si>
  <si>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</si>
  <si>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</si>
  <si>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</si>
  <si>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</si>
  <si>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</si>
  <si>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</si>
  <si>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</si>
  <si>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</si>
  <si>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</si>
  <si>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</si>
  <si>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</si>
  <si>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</si>
  <si>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</si>
  <si>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</si>
  <si>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</si>
  <si>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</si>
  <si>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</si>
  <si>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</si>
  <si>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</si>
  <si>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</si>
  <si>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</si>
  <si>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</si>
  <si>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</si>
  <si>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</si>
  <si>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</si>
  <si>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</si>
  <si>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</si>
  <si>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</si>
  <si>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</si>
  <si>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</si>
  <si>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</si>
  <si>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</si>
  <si>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</si>
  <si>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</si>
  <si>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</si>
  <si>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</si>
  <si>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</si>
  <si>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</si>
  <si>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</si>
  <si>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</si>
  <si>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</si>
  <si>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</si>
  <si>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</si>
  <si>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</si>
  <si>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</si>
  <si>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</si>
  <si>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</si>
  <si>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</si>
  <si>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</si>
  <si>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</si>
  <si>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</si>
  <si>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</si>
  <si>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</si>
  <si>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</si>
  <si>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</si>
  <si>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</si>
  <si>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</si>
  <si>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</si>
  <si>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</si>
  <si>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</si>
  <si>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</si>
  <si>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</si>
  <si>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</si>
  <si>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</si>
  <si>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</si>
  <si>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</si>
  <si>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</si>
  <si>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</si>
  <si>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</si>
  <si>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</si>
  <si>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</si>
  <si>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</si>
  <si>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</si>
  <si>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</si>
  <si>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</si>
  <si>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</si>
  <si>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</si>
  <si>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</si>
  <si>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</si>
  <si>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</si>
  <si>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</si>
  <si>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</si>
  <si>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</si>
  <si>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</si>
  <si>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</si>
  <si>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</si>
  <si>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</si>
  <si>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</si>
  <si>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</si>
  <si>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</si>
  <si>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</si>
  <si>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</si>
  <si>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</si>
  <si>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</si>
  <si>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</si>
  <si>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</si>
  <si>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</si>
  <si>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</si>
  <si>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</si>
  <si>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</si>
  <si>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</si>
  <si>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</si>
  <si>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</si>
  <si>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</si>
  <si>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</si>
  <si>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</si>
  <si>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</si>
  <si>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</si>
  <si>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</si>
  <si>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</si>
  <si>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</si>
  <si>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</si>
  <si>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</si>
  <si>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</si>
  <si>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</si>
  <si>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</si>
  <si>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</si>
  <si>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</si>
  <si>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</si>
  <si>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</si>
  <si>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</si>
  <si>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</si>
  <si>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</si>
  <si>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</si>
  <si>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</si>
  <si>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</si>
  <si>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</si>
  <si>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</si>
  <si>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</si>
  <si>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</si>
  <si>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</si>
  <si>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</si>
  <si>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</si>
  <si>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</si>
  <si>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</si>
  <si>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</si>
  <si>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</si>
  <si>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</si>
  <si>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</si>
  <si>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</si>
  <si>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</si>
  <si>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</si>
  <si>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</si>
  <si>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</si>
  <si>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</si>
  <si>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</si>
  <si>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</si>
  <si>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</si>
  <si>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</si>
  <si>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</si>
  <si>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</si>
  <si>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</si>
  <si>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</si>
  <si>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</si>
  <si>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</si>
  <si>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</si>
  <si>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</si>
  <si>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</si>
  <si>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</si>
  <si>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</si>
  <si>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</si>
  <si>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</si>
  <si>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</si>
  <si>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</si>
  <si>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</si>
  <si>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</si>
  <si>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</si>
  <si>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</si>
  <si>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</si>
  <si>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</si>
  <si>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</si>
  <si>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</si>
  <si>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</si>
  <si>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</si>
  <si>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</si>
  <si>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</si>
  <si>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</si>
  <si>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</si>
  <si>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</si>
  <si>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</si>
  <si>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</si>
  <si>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</si>
  <si>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</si>
  <si>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</si>
  <si>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</si>
  <si>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</si>
  <si>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</si>
  <si>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</si>
  <si>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</si>
  <si>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</si>
  <si>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</si>
  <si>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</si>
  <si>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</si>
  <si>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</si>
  <si>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</si>
  <si>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</si>
  <si>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</si>
  <si>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</si>
  <si>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</si>
  <si>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</si>
  <si>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</si>
  <si>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</si>
  <si>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</si>
  <si>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</si>
  <si>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</si>
  <si>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</si>
  <si>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</si>
  <si>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</si>
  <si>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</si>
  <si>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</si>
  <si>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</si>
  <si>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</si>
  <si>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</si>
  <si>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</si>
  <si>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</si>
  <si>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</si>
  <si>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</si>
  <si>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</si>
  <si>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</si>
  <si>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</si>
  <si>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</si>
  <si>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</si>
  <si>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</si>
  <si>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</si>
  <si>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</si>
  <si>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</si>
  <si>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</si>
  <si>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</si>
  <si>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</si>
  <si>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</si>
  <si>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</si>
  <si>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</si>
  <si>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</si>
  <si>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</si>
  <si>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</si>
  <si>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</si>
  <si>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</si>
  <si>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</si>
  <si>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</si>
  <si>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</si>
  <si>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</si>
  <si>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</si>
  <si>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</si>
  <si>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</si>
  <si>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</si>
  <si>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</si>
  <si>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</si>
  <si>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</si>
  <si>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</si>
  <si>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</si>
  <si>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</si>
  <si>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</si>
  <si>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</si>
  <si>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</si>
  <si>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</si>
  <si>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</si>
  <si>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</si>
  <si>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</si>
  <si>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</si>
  <si>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</si>
  <si>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</si>
  <si>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</si>
  <si>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</si>
  <si>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</si>
  <si>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</si>
  <si>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</si>
  <si>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</si>
  <si>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</si>
  <si>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</si>
  <si>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</si>
  <si>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</si>
  <si>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</si>
  <si>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</si>
  <si>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</si>
  <si>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</si>
  <si>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</si>
  <si>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</si>
  <si>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</si>
  <si>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</si>
  <si>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</si>
  <si>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</si>
  <si>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</si>
  <si>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</si>
  <si>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</si>
  <si>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</si>
  <si>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</si>
  <si>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</si>
  <si>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</si>
  <si>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</si>
  <si>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</si>
  <si>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</si>
  <si>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</si>
  <si>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</si>
  <si>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</si>
  <si>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</si>
  <si>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</si>
  <si>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</si>
  <si>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</si>
  <si>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</si>
  <si>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</si>
  <si>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</si>
  <si>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</si>
  <si>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</si>
  <si>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</si>
  <si>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</si>
  <si>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</si>
  <si>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</si>
  <si>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</si>
  <si>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</si>
  <si>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</si>
  <si>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</si>
  <si>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</si>
  <si>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</si>
  <si>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</si>
  <si>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</si>
  <si>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</si>
  <si>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</si>
  <si>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</si>
  <si>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</si>
  <si>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</si>
  <si>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</si>
  <si>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</si>
  <si>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</si>
  <si>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</si>
  <si>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</si>
  <si>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</si>
  <si>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</si>
  <si>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</si>
  <si>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</si>
  <si>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</si>
  <si>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</si>
  <si>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</si>
  <si>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</si>
  <si>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</si>
  <si>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</si>
  <si>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</si>
  <si>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</si>
  <si>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</si>
  <si>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</si>
  <si>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</si>
  <si>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</si>
  <si>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</si>
  <si>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</si>
  <si>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</si>
  <si>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</si>
  <si>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</si>
  <si>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</si>
  <si>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</si>
  <si>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</si>
  <si>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</si>
  <si>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</si>
  <si>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</si>
  <si>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</si>
  <si>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</si>
  <si>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</si>
  <si>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</si>
  <si>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</si>
  <si>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</si>
  <si>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</si>
  <si>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</si>
  <si>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</si>
  <si>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</si>
  <si>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</si>
  <si>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</si>
  <si>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</si>
  <si>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</si>
  <si>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</si>
  <si>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</si>
  <si>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</si>
  <si>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</si>
  <si>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</si>
  <si>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</si>
  <si>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</si>
  <si>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</si>
  <si>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</si>
  <si>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</si>
  <si>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</si>
  <si>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</si>
  <si>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</si>
  <si>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</si>
  <si>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</si>
  <si>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</si>
  <si>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</si>
  <si>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</si>
  <si>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</si>
  <si>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</si>
  <si>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</si>
  <si>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</si>
  <si>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</si>
  <si>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</si>
  <si>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</si>
  <si>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</si>
  <si>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</si>
  <si>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</si>
  <si>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</si>
  <si>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</si>
  <si>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</si>
  <si>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</si>
  <si>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</si>
  <si>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</si>
  <si>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</si>
  <si>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</si>
  <si>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</si>
  <si>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</si>
  <si>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</si>
  <si>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</si>
  <si>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</si>
  <si>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</si>
  <si>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</si>
  <si>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</si>
  <si>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</si>
  <si>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</si>
  <si>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</si>
  <si>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</si>
  <si>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</si>
  <si>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</si>
  <si>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</si>
  <si>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</si>
  <si>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</si>
  <si>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</si>
  <si>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</si>
  <si>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</si>
  <si>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</si>
  <si>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</si>
  <si>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</si>
  <si>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</si>
  <si>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</si>
  <si>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</si>
  <si>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</si>
  <si>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</si>
  <si>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</si>
  <si>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</si>
  <si>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</si>
  <si>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</si>
  <si>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</si>
  <si>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</si>
  <si>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</si>
  <si>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</si>
  <si>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</si>
  <si>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</si>
  <si>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</si>
  <si>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</si>
  <si>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</si>
  <si>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</si>
  <si>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</si>
  <si>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</si>
  <si>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</si>
  <si>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</si>
  <si>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</si>
  <si>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</si>
  <si>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</si>
  <si>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</si>
  <si>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</si>
  <si>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</si>
  <si>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</si>
  <si>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</si>
  <si>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</si>
  <si>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</si>
  <si>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</si>
  <si>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</si>
  <si>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</si>
  <si>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</si>
  <si>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</si>
  <si>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</si>
  <si>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</si>
  <si>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</si>
  <si>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</si>
  <si>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</si>
  <si>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</si>
  <si>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</si>
  <si>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</si>
  <si>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</si>
  <si>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</si>
  <si>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</si>
  <si>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</si>
  <si>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</si>
  <si>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</si>
  <si>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</si>
  <si>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</si>
  <si>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</si>
  <si>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</si>
  <si>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</si>
  <si>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</si>
  <si>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</si>
  <si>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</si>
  <si>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</si>
  <si>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</si>
  <si>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</si>
  <si>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</si>
  <si>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</si>
  <si>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</si>
  <si>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</si>
  <si>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</si>
  <si>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</si>
  <si>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</si>
  <si>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</si>
  <si>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</si>
  <si>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</si>
  <si>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</si>
  <si>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</si>
  <si>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</si>
  <si>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</si>
  <si>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</si>
  <si>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</si>
  <si>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</si>
  <si>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</si>
  <si>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</si>
  <si>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</si>
  <si>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</si>
  <si>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</si>
  <si>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</si>
  <si>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</si>
  <si>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</si>
  <si>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</si>
  <si>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</si>
  <si>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</si>
  <si>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</si>
  <si>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</si>
  <si>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</si>
  <si>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</si>
  <si>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</si>
  <si>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</si>
  <si>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</si>
  <si>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</si>
  <si>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</si>
  <si>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</si>
  <si>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</si>
  <si>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</si>
  <si>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</si>
  <si>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</si>
  <si>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</si>
  <si>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</si>
  <si>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</si>
  <si>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</si>
  <si>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</si>
  <si>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</si>
  <si>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</si>
  <si>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</si>
  <si>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</si>
  <si>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</si>
  <si>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</si>
  <si>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</si>
  <si>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</si>
  <si>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</si>
  <si>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</si>
  <si>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</si>
  <si>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</si>
  <si>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</si>
  <si>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</si>
  <si>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</si>
  <si>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</si>
  <si>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</si>
  <si>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</si>
  <si>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</si>
  <si>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</si>
  <si>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</si>
  <si>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</si>
  <si>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</si>
  <si>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</si>
  <si>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</si>
  <si>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</si>
  <si>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</si>
  <si>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</si>
  <si>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</si>
  <si>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</si>
  <si>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</si>
  <si>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</si>
  <si>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</si>
  <si>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</si>
  <si>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</si>
  <si>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</si>
  <si>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</si>
  <si>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</si>
  <si>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</si>
  <si>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</si>
  <si>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</si>
  <si>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</si>
  <si>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</si>
  <si>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</si>
  <si>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</si>
  <si>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</si>
  <si>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</si>
  <si>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</si>
  <si>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</si>
  <si>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</si>
  <si>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</si>
  <si>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</si>
  <si>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</si>
  <si>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</si>
  <si>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</si>
  <si>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</si>
  <si>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</si>
  <si>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</si>
  <si>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</si>
  <si>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</si>
  <si>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</si>
  <si>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</si>
  <si>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</si>
  <si>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</si>
  <si>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</si>
  <si>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</si>
  <si>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</si>
  <si>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</si>
  <si>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</si>
  <si>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</si>
  <si>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</si>
  <si>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</si>
  <si>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</si>
  <si>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</si>
  <si>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</si>
  <si>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</si>
  <si>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</si>
  <si>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</si>
  <si>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</si>
  <si>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</si>
  <si>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</si>
  <si>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</si>
  <si>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</si>
  <si>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</si>
  <si>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</si>
  <si>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</si>
  <si>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</si>
  <si>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</si>
  <si>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</si>
  <si>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</si>
  <si>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</si>
  <si>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</si>
  <si>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</si>
  <si>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</si>
  <si>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</si>
  <si>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</si>
  <si>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</si>
  <si>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</si>
  <si>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</si>
  <si>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</si>
  <si>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</si>
  <si>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</si>
  <si>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</si>
  <si>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</si>
  <si>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</si>
  <si>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</si>
  <si>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</si>
  <si>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</si>
  <si>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</si>
  <si>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</si>
  <si>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</si>
  <si>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</si>
  <si>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</si>
  <si>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</si>
  <si>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</si>
  <si>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</si>
  <si>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</si>
  <si>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</si>
  <si>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</si>
  <si>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</si>
  <si>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</si>
  <si>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</si>
  <si>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</si>
  <si>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</si>
  <si>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</si>
  <si>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</si>
  <si>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</si>
  <si>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</si>
  <si>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</si>
  <si>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</si>
  <si>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</si>
  <si>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</si>
  <si>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</si>
  <si>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</si>
  <si>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</si>
  <si>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</si>
  <si>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</si>
  <si>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</si>
  <si>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</si>
  <si>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</si>
  <si>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</si>
  <si>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</si>
  <si>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</si>
  <si>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</si>
  <si>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</si>
  <si>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</si>
  <si>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</si>
  <si>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</si>
  <si>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</si>
  <si>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</si>
  <si>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</si>
  <si>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</si>
  <si>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</si>
  <si>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</si>
  <si>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</si>
  <si>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</si>
  <si>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</si>
  <si>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</si>
  <si>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</si>
  <si>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</si>
  <si>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</si>
  <si>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</si>
  <si>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</si>
  <si>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</si>
  <si>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</si>
  <si>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</si>
  <si>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</si>
  <si>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</si>
  <si>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</si>
  <si>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</si>
  <si>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</si>
  <si>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</si>
  <si>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</si>
  <si>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</si>
  <si>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</si>
  <si>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</si>
  <si>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</si>
  <si>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</si>
  <si>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</si>
  <si>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</si>
  <si>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</si>
  <si>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</si>
  <si>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</si>
  <si>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</si>
  <si>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</si>
  <si>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</si>
  <si>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</si>
  <si>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</si>
  <si>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</si>
  <si>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</si>
  <si>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</si>
  <si>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</si>
  <si>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</si>
  <si>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</si>
  <si>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</si>
  <si>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</si>
  <si>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</si>
  <si>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</si>
  <si>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</si>
  <si>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</si>
  <si>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</si>
  <si>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</si>
  <si>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</si>
  <si>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</si>
  <si>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</si>
  <si>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</si>
  <si>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</si>
  <si>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</si>
  <si>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</si>
  <si>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</si>
  <si>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</si>
  <si>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</si>
  <si>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</si>
  <si>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</si>
  <si>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</si>
  <si>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</si>
  <si>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</si>
  <si>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</si>
  <si>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</si>
  <si>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</si>
  <si>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</si>
  <si>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</si>
  <si>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</si>
  <si>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</si>
  <si>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</si>
  <si>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</si>
  <si>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</si>
  <si>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</si>
  <si>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</si>
  <si>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</si>
  <si>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</si>
  <si>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</si>
  <si>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</si>
  <si>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</si>
  <si>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</si>
  <si>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</si>
  <si>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</si>
  <si>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</si>
  <si>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</si>
  <si>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</si>
  <si>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</si>
  <si>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</si>
  <si>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</si>
  <si>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</si>
  <si>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</si>
  <si>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</si>
  <si>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</si>
  <si>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</si>
  <si>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</si>
  <si>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</si>
  <si>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</si>
  <si>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</si>
  <si>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</si>
  <si>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</si>
  <si>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</si>
  <si>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</si>
  <si>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</si>
  <si>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</si>
  <si>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</si>
  <si>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</si>
  <si>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</si>
  <si>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</si>
  <si>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</si>
  <si>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</si>
  <si>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</si>
  <si>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</si>
  <si>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</si>
  <si>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</si>
  <si>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</si>
  <si>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</si>
  <si>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</si>
  <si>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</si>
  <si>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</si>
  <si>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</si>
  <si>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</si>
  <si>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</si>
  <si>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</si>
  <si>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</si>
  <si>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</si>
  <si>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</si>
  <si>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</si>
  <si>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</si>
  <si>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</si>
  <si>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</si>
  <si>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</si>
  <si>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</si>
  <si>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</si>
  <si>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</si>
  <si>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</si>
  <si>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</si>
  <si>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</si>
  <si>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</si>
  <si>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</si>
  <si>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</si>
  <si>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</si>
  <si>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</si>
  <si>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</si>
  <si>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</si>
  <si>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</si>
  <si>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</si>
  <si>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</si>
  <si>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</si>
  <si>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</si>
  <si>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</si>
  <si>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</si>
  <si>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</si>
  <si>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</si>
  <si>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</si>
  <si>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</si>
  <si>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</si>
  <si>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</si>
  <si>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</si>
  <si>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</si>
  <si>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</si>
  <si>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</si>
  <si>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</si>
  <si>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</si>
  <si>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</si>
  <si>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</si>
  <si>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</si>
  <si>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</si>
  <si>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</si>
  <si>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</si>
  <si>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</si>
  <si>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</si>
  <si>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</si>
  <si>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</si>
  <si>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</si>
  <si>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</si>
  <si>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</si>
  <si>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</si>
  <si>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</si>
  <si>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</si>
  <si>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</si>
  <si>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</si>
  <si>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</si>
  <si>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</si>
  <si>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</si>
  <si>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</si>
  <si>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</si>
  <si>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</si>
  <si>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</si>
  <si>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</si>
  <si>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</si>
  <si>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</si>
  <si>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</si>
  <si>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</si>
  <si>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</si>
  <si>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</si>
  <si>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</si>
  <si>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</si>
  <si>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</si>
  <si>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</si>
  <si>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</si>
  <si>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</si>
  <si>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</si>
  <si>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</si>
  <si>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</si>
  <si>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</si>
  <si>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</si>
  <si>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</si>
  <si>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</si>
  <si>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</si>
  <si>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</si>
  <si>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</si>
  <si>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</si>
  <si>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</si>
  <si>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</si>
  <si>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</si>
  <si>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</si>
  <si>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</si>
  <si>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</si>
  <si>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</si>
  <si>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</si>
  <si>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</si>
  <si>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</si>
  <si>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</si>
  <si>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</si>
  <si>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</si>
  <si>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</si>
  <si>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</si>
  <si>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</si>
  <si>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</si>
  <si>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</si>
  <si>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</si>
  <si>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</si>
  <si>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</si>
  <si>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</si>
  <si>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</si>
  <si>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</si>
  <si>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</si>
  <si>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</si>
  <si>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</si>
  <si>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</si>
  <si>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</si>
  <si>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</si>
  <si>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</si>
  <si>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</si>
  <si>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</si>
  <si>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</si>
  <si>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</si>
  <si>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</si>
  <si>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</si>
  <si>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</si>
  <si>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</si>
  <si>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</si>
  <si>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</si>
  <si>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</si>
  <si>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</si>
  <si>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</si>
  <si>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</si>
  <si>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</si>
  <si>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</si>
  <si>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</si>
  <si>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</si>
  <si>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</si>
  <si>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</si>
  <si>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</si>
  <si>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</si>
  <si>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</si>
  <si>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</si>
  <si>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</si>
  <si>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</si>
  <si>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</si>
  <si>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</si>
  <si>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</si>
  <si>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</si>
  <si>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</si>
  <si>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</si>
  <si>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</si>
  <si>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</si>
  <si>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</si>
  <si>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</si>
  <si>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</si>
  <si>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</si>
  <si>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</si>
  <si>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</si>
  <si>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</si>
  <si>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</si>
  <si>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</si>
  <si>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</si>
  <si>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</si>
  <si>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</si>
  <si>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</si>
  <si>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</si>
  <si>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</si>
  <si>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</si>
  <si>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</si>
  <si>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</si>
  <si>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</si>
  <si>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</si>
  <si>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</si>
  <si>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</si>
  <si>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</si>
  <si>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</si>
  <si>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</si>
  <si>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</si>
  <si>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</si>
  <si>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</si>
  <si>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</si>
  <si>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</si>
  <si>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</si>
  <si>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</si>
  <si>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</si>
  <si>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</si>
  <si>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</si>
  <si>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</si>
  <si>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</si>
  <si>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</si>
  <si>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</si>
  <si>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</si>
  <si>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</si>
  <si>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</si>
  <si>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</si>
  <si>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</si>
  <si>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</si>
  <si>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</si>
  <si>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</si>
  <si>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</si>
  <si>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</si>
  <si>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</si>
  <si>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</si>
  <si>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</si>
  <si>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</si>
  <si>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</si>
  <si>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</si>
  <si>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</si>
  <si>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</si>
  <si>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</si>
  <si>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</si>
  <si>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</si>
  <si>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</si>
  <si>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</si>
  <si>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</si>
  <si>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</si>
  <si>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</si>
  <si>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</si>
  <si>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</si>
  <si>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</si>
  <si>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</si>
  <si>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</si>
  <si>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</si>
  <si>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</si>
  <si>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</si>
  <si>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</si>
  <si>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</si>
  <si>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</si>
  <si>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</si>
  <si>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</si>
  <si>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</si>
  <si>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</si>
  <si>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</si>
  <si>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</si>
  <si>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</si>
  <si>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</si>
  <si>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</si>
  <si>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</si>
  <si>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</si>
  <si>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</si>
  <si>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</si>
  <si>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</si>
  <si>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</si>
  <si>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</si>
  <si>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</si>
  <si>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</si>
  <si>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</si>
  <si>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</si>
  <si>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</si>
  <si>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</si>
  <si>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</si>
  <si>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</si>
  <si>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</si>
  <si>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</si>
  <si>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</si>
  <si>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</si>
  <si>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</si>
  <si>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</si>
  <si>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</si>
  <si>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</si>
  <si>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</si>
  <si>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</si>
  <si>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</si>
  <si>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</si>
  <si>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</si>
  <si>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</si>
  <si>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</si>
  <si>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</si>
  <si>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</si>
  <si>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</si>
  <si>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</si>
  <si>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</si>
  <si>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</si>
  <si>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</si>
  <si>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</si>
  <si>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</si>
  <si>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</si>
  <si>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</si>
  <si>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</si>
  <si>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</si>
  <si>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</si>
  <si>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</si>
  <si>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</si>
  <si>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</si>
  <si>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</si>
  <si>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</si>
  <si>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</si>
  <si>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</si>
  <si>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</si>
  <si>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</si>
  <si>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</si>
  <si>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</si>
  <si>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</si>
  <si>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</si>
  <si>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</si>
  <si>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</si>
  <si>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</si>
  <si>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</si>
  <si>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</si>
  <si>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</si>
  <si>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</si>
  <si>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</si>
  <si>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</si>
  <si>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</si>
  <si>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</si>
  <si>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</si>
  <si>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</si>
  <si>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</si>
  <si>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</si>
  <si>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</si>
  <si>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</si>
  <si>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</si>
  <si>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</si>
  <si>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</si>
  <si>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</si>
  <si>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</si>
  <si>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</si>
  <si>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</si>
  <si>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</si>
  <si>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</si>
  <si>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</si>
  <si>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</si>
  <si>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</si>
  <si>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</si>
  <si>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</si>
  <si>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</si>
  <si>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</si>
  <si>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</si>
  <si>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</si>
  <si>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</si>
  <si>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</si>
  <si>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</si>
  <si>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</si>
  <si>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</si>
  <si>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</si>
  <si>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</si>
  <si>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</si>
  <si>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</si>
  <si>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</si>
  <si>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</si>
  <si>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</si>
  <si>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</si>
  <si>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</si>
  <si>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</si>
  <si>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</si>
  <si>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</si>
  <si>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</si>
  <si>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</si>
  <si>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</si>
  <si>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</si>
  <si>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</si>
  <si>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</si>
  <si>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</si>
  <si>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</si>
  <si>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</si>
  <si>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</si>
  <si>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</si>
  <si>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</si>
  <si>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</si>
  <si>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</si>
  <si>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</si>
  <si>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</si>
  <si>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</si>
  <si>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</si>
  <si>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</si>
  <si>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</si>
  <si>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</si>
  <si>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</si>
  <si>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</si>
  <si>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</si>
  <si>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</si>
  <si>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</si>
  <si>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</si>
  <si>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</si>
  <si>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</si>
  <si>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</si>
  <si>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</si>
  <si>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</si>
  <si>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</si>
  <si>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</si>
  <si>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</si>
  <si>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</si>
  <si>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</si>
  <si>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</si>
  <si>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</si>
  <si>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</si>
  <si>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</si>
  <si>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</si>
  <si>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</si>
  <si>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</si>
  <si>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</si>
  <si>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</si>
  <si>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</si>
  <si>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</si>
  <si>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</si>
  <si>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</si>
  <si>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</si>
  <si>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</si>
  <si>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</si>
  <si>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</si>
  <si>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</si>
  <si>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</si>
  <si>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</si>
  <si>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</si>
  <si>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</si>
  <si>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</si>
  <si>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</si>
  <si>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</si>
  <si>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</si>
  <si>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</si>
  <si>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</si>
  <si>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</si>
  <si>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</si>
  <si>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</si>
  <si>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</si>
  <si>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</si>
  <si>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</si>
  <si>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</si>
  <si>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</si>
  <si>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</si>
  <si>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</si>
  <si>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</si>
  <si>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</si>
  <si>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</si>
  <si>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</si>
  <si>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</si>
  <si>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</si>
  <si>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</si>
  <si>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</si>
  <si>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</si>
  <si>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</si>
  <si>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</si>
  <si>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</si>
  <si>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</si>
  <si>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</si>
  <si>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</si>
  <si>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</si>
  <si>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</si>
  <si>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</si>
  <si>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</si>
  <si>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</si>
  <si>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</si>
  <si>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</si>
  <si>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</si>
  <si>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</si>
  <si>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</si>
  <si>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</si>
  <si>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</si>
  <si>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</si>
  <si>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</si>
  <si>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</si>
  <si>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</si>
  <si>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</si>
  <si>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</si>
  <si>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</si>
  <si>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</si>
  <si>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</si>
  <si>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</si>
  <si>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</si>
  <si>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</si>
  <si>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</si>
  <si>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</si>
  <si>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</si>
  <si>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</si>
  <si>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</si>
  <si>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</si>
  <si>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</si>
  <si>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</si>
  <si>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</si>
  <si>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</si>
  <si>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</si>
  <si>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</si>
  <si>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</si>
  <si>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</si>
  <si>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</si>
  <si>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</si>
  <si>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</si>
  <si>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</si>
  <si>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</si>
  <si>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</si>
  <si>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</si>
  <si>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</si>
  <si>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</si>
  <si>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</si>
  <si>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</si>
  <si>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</si>
  <si>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</si>
  <si>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</si>
  <si>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</si>
  <si>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</si>
  <si>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</si>
  <si>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</si>
  <si>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</si>
  <si>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</si>
  <si>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</si>
  <si>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</si>
  <si>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</si>
  <si>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</si>
  <si>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</si>
  <si>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</si>
  <si>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</si>
  <si>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</si>
  <si>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</si>
  <si>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</si>
  <si>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</si>
  <si>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</si>
  <si>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</si>
  <si>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</si>
  <si>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</si>
  <si>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</si>
  <si>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</si>
  <si>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</si>
  <si>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</si>
  <si>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</si>
  <si>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</si>
  <si>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</si>
  <si>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</si>
  <si>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</si>
  <si>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</si>
  <si>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</si>
  <si>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</si>
  <si>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</si>
  <si>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</si>
  <si>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</si>
  <si>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</si>
  <si>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</si>
  <si>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</si>
  <si>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</si>
  <si>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</si>
  <si>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</si>
  <si>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</si>
  <si>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</si>
  <si>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</si>
  <si>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</si>
  <si>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</si>
  <si>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</si>
  <si>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</si>
  <si>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</si>
  <si>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</si>
  <si>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</si>
  <si>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</si>
  <si>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</si>
  <si>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</si>
  <si>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</si>
  <si>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</si>
  <si>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</si>
  <si>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</si>
  <si>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</si>
  <si>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</si>
  <si>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</si>
  <si>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</si>
  <si>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</si>
  <si>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</si>
  <si>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</si>
  <si>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</si>
  <si>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</si>
  <si>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</si>
  <si>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</si>
  <si>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</si>
  <si>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</si>
  <si>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</si>
  <si>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</si>
  <si>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</si>
  <si>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</si>
  <si>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</si>
  <si>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</si>
  <si>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</si>
  <si>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</si>
  <si>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</si>
  <si>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</si>
  <si>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</si>
  <si>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</si>
  <si>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</si>
  <si>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</si>
  <si>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</si>
  <si>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</si>
  <si>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</si>
  <si>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</si>
  <si>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</si>
  <si>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</si>
  <si>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</si>
  <si>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</si>
  <si>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</si>
  <si>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</si>
  <si>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</si>
  <si>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</si>
  <si>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</si>
  <si>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</si>
  <si>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</si>
  <si>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</si>
  <si>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</si>
  <si>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</si>
  <si>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</si>
  <si>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</si>
  <si>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</si>
  <si>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</si>
  <si>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</si>
  <si>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</si>
  <si>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</si>
  <si>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</si>
  <si>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</si>
  <si>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</si>
  <si>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</si>
  <si>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</si>
  <si>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</si>
  <si>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</si>
  <si>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</si>
  <si>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</si>
  <si>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</si>
  <si>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</si>
  <si>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</si>
  <si>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</si>
  <si>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</si>
  <si>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</si>
  <si>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</si>
  <si>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</si>
  <si>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</si>
  <si>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</si>
  <si>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</si>
  <si>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</si>
  <si>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</si>
  <si>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</si>
  <si>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</si>
  <si>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</si>
  <si>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</si>
  <si>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</si>
  <si>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</si>
  <si>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</si>
  <si>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</si>
  <si>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</si>
  <si>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</si>
  <si>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</si>
  <si>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</si>
  <si>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</si>
  <si>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</si>
  <si>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</si>
  <si>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</si>
  <si>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</si>
  <si>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</si>
  <si>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</si>
  <si>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</si>
  <si>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</si>
  <si>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</si>
  <si>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</si>
  <si>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</si>
  <si>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</si>
  <si>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</si>
  <si>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</si>
  <si>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</si>
  <si>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</si>
  <si>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</si>
  <si>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</si>
  <si>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</si>
  <si>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</si>
  <si>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</si>
  <si>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</si>
  <si>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</si>
  <si>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</si>
  <si>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</si>
  <si>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</si>
  <si>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</si>
  <si>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</si>
  <si>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</si>
  <si>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</si>
  <si>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</si>
  <si>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</si>
  <si>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</si>
  <si>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</si>
  <si>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</si>
  <si>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</si>
  <si>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</si>
  <si>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</si>
  <si>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</si>
  <si>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</si>
  <si>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</si>
  <si>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</si>
  <si>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</si>
  <si>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</si>
  <si>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</si>
  <si>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</si>
  <si>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</si>
  <si>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</si>
  <si>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</si>
  <si>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</si>
  <si>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</si>
  <si>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</si>
  <si>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</si>
  <si>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</si>
  <si>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</si>
  <si>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</si>
  <si>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</si>
  <si>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</si>
  <si>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</si>
  <si>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</si>
  <si>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</si>
  <si>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</si>
  <si>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</si>
  <si>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</si>
  <si>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</si>
  <si>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</si>
  <si>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</si>
  <si>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</si>
  <si>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</si>
  <si>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</si>
  <si>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</si>
  <si>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</si>
  <si>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</si>
  <si>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</si>
  <si>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</si>
  <si>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</si>
  <si>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</si>
  <si>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</si>
  <si>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</si>
  <si>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</si>
  <si>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</si>
  <si>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</si>
  <si>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</si>
  <si>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</si>
  <si>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</si>
  <si>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</si>
  <si>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</si>
  <si>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</si>
  <si>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</si>
  <si>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</si>
  <si>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</si>
  <si>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</si>
  <si>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</si>
  <si>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</si>
  <si>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</si>
  <si>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</si>
  <si>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</si>
  <si>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</si>
  <si>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</si>
  <si>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</si>
  <si>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</si>
  <si>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</si>
  <si>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</si>
  <si>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</si>
  <si>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</si>
  <si>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</si>
  <si>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</si>
  <si>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</si>
  <si>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</si>
  <si>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</si>
  <si>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</si>
  <si>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</si>
  <si>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</si>
  <si>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</si>
  <si>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</si>
  <si>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</si>
  <si>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</si>
  <si>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</si>
  <si>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</si>
  <si>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</si>
  <si>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</si>
  <si>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</si>
  <si>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</si>
  <si>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</si>
  <si>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</si>
  <si>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</si>
  <si>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</si>
  <si>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</si>
  <si>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</si>
  <si>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</si>
  <si>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</si>
  <si>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</si>
  <si>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</si>
  <si>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</si>
  <si>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</si>
  <si>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</si>
  <si>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</si>
  <si>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</si>
  <si>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</si>
  <si>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</si>
  <si>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</si>
  <si>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</si>
  <si>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</si>
  <si>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</si>
  <si>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</si>
  <si>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</si>
  <si>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</si>
  <si>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</si>
  <si>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</si>
  <si>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</si>
  <si>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</si>
  <si>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</si>
  <si>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</si>
  <si>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</si>
  <si>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</si>
  <si>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</si>
  <si>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</si>
  <si>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</si>
  <si>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</si>
  <si>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</si>
  <si>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</si>
  <si>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</si>
  <si>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</si>
  <si>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</si>
  <si>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</si>
  <si>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</si>
  <si>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</si>
  <si>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</si>
  <si>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</si>
  <si>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</si>
  <si>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</si>
  <si>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</si>
  <si>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</si>
  <si>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</si>
  <si>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</si>
  <si>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</si>
  <si>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</si>
  <si>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</si>
  <si>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</si>
  <si>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</si>
  <si>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</si>
  <si>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</si>
  <si>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</si>
  <si>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</si>
  <si>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</si>
  <si>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</si>
  <si>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</si>
  <si>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</si>
  <si>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</si>
  <si>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</si>
  <si>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</si>
  <si>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</si>
  <si>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</si>
  <si>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</si>
  <si>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</si>
  <si>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</si>
  <si>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</si>
  <si>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</si>
  <si>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</si>
  <si>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</si>
  <si>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</si>
  <si>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</si>
  <si>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</si>
  <si>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</si>
  <si>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</si>
  <si>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</si>
  <si>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</si>
  <si>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</si>
  <si>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</si>
  <si>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</si>
  <si>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</si>
  <si>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</si>
  <si>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</si>
  <si>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</si>
  <si>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</si>
  <si>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</si>
  <si>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</si>
  <si>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</si>
  <si>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</si>
  <si>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</si>
  <si>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</si>
  <si>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</si>
  <si>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</si>
  <si>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</si>
  <si>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</si>
  <si>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</si>
  <si>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</si>
  <si>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</si>
  <si>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</si>
  <si>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</si>
  <si>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</si>
  <si>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</si>
  <si>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</si>
  <si>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</si>
  <si>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</si>
  <si>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</si>
  <si>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</si>
  <si>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</si>
  <si>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</si>
  <si>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</si>
  <si>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</si>
  <si>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</si>
  <si>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</si>
  <si>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</si>
  <si>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</si>
  <si>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</si>
  <si>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</si>
  <si>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</si>
  <si>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</si>
  <si>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</si>
  <si>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</si>
  <si>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</si>
  <si>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</si>
  <si>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</si>
  <si>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</si>
  <si>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</si>
  <si>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</si>
  <si>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</si>
  <si>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</si>
  <si>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</si>
  <si>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</si>
  <si>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</si>
  <si>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</si>
  <si>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</si>
  <si>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</si>
  <si>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</si>
  <si>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</si>
  <si>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</si>
  <si>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</si>
  <si>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</si>
  <si>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</si>
  <si>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</si>
  <si>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</si>
  <si>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</si>
  <si>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</si>
  <si>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</si>
  <si>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</si>
  <si>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</si>
  <si>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</si>
  <si>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</si>
  <si>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</si>
  <si>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</si>
  <si>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</si>
  <si>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</si>
  <si>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</si>
  <si>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</si>
  <si>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</si>
  <si>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</si>
  <si>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</si>
  <si>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</si>
  <si>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</si>
  <si>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</si>
  <si>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</si>
  <si>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</si>
  <si>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</si>
  <si>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</si>
  <si>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</si>
  <si>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</si>
  <si>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</si>
  <si>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</si>
  <si>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</si>
  <si>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</si>
  <si>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</si>
  <si>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</si>
  <si>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</si>
  <si>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</si>
  <si>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</si>
  <si>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</si>
  <si>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</si>
  <si>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</si>
  <si>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</si>
  <si>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</si>
  <si>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</si>
  <si>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</si>
  <si>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</si>
  <si>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</si>
  <si>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</si>
  <si>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</si>
  <si>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</si>
  <si>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</si>
  <si>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</si>
  <si>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</si>
  <si>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</si>
  <si>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</si>
  <si>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</si>
  <si>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</si>
  <si>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</si>
  <si>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</si>
  <si>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</si>
  <si>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</si>
  <si>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</si>
  <si>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</si>
  <si>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</si>
  <si>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</si>
  <si>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</si>
  <si>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</si>
  <si>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</si>
  <si>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</si>
  <si>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</si>
  <si>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</si>
  <si>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</si>
  <si>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</si>
  <si>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</si>
  <si>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</si>
  <si>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</si>
  <si>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</si>
  <si>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</si>
  <si>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</si>
  <si>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</si>
  <si>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</si>
  <si>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</si>
  <si>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</si>
  <si>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</si>
  <si>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</si>
  <si>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</si>
  <si>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</si>
  <si>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</si>
  <si>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</si>
  <si>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</si>
  <si>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</si>
  <si>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</si>
  <si>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</si>
  <si>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</si>
  <si>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</si>
  <si>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</si>
  <si>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</si>
  <si>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</si>
  <si>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</si>
  <si>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</si>
  <si>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</si>
  <si>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</si>
  <si>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</si>
  <si>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</si>
  <si>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</si>
  <si>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</si>
  <si>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</si>
  <si>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</si>
  <si>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</si>
  <si>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</si>
  <si>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</si>
  <si>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</si>
  <si>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</si>
  <si>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</si>
  <si>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</si>
  <si>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</si>
  <si>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</si>
  <si>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</si>
  <si>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</si>
  <si>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</si>
  <si>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</si>
  <si>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</si>
  <si>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</si>
  <si>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</si>
  <si>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</si>
  <si>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</si>
  <si>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</si>
  <si>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</si>
  <si>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</si>
  <si>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</si>
  <si>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</si>
  <si>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</si>
  <si>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</si>
  <si>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</si>
  <si>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</si>
  <si>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</si>
  <si>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</si>
  <si>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</si>
  <si>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</si>
  <si>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</si>
  <si>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</si>
  <si>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</si>
  <si>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</si>
  <si>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</si>
  <si>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</si>
  <si>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</si>
  <si>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</si>
  <si>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</si>
  <si>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</si>
  <si>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</si>
  <si>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</si>
  <si>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</si>
  <si>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</si>
  <si>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</si>
  <si>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</si>
  <si>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</si>
  <si>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</si>
  <si>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</si>
  <si>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</si>
  <si>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</si>
  <si>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</si>
  <si>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</si>
  <si>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</si>
  <si>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</si>
  <si>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</si>
  <si>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</si>
  <si>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</si>
  <si>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</si>
  <si>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</si>
  <si>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</si>
  <si>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</si>
  <si>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</si>
  <si>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</si>
  <si>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</si>
  <si>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</si>
  <si>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</si>
  <si>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</si>
  <si>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</si>
  <si>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</si>
  <si>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</si>
  <si>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</si>
  <si>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</si>
  <si>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</si>
  <si>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</si>
  <si>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</si>
  <si>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</si>
  <si>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</si>
  <si>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</si>
  <si>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</si>
  <si>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</si>
  <si>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</si>
  <si>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</si>
  <si>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</si>
  <si>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</si>
  <si>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</si>
  <si>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</si>
  <si>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</si>
  <si>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</si>
  <si>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</si>
  <si>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</si>
  <si>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</si>
  <si>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</si>
  <si>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</si>
  <si>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</si>
  <si>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</si>
  <si>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</si>
  <si>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</si>
  <si>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</si>
  <si>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</si>
  <si>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</si>
  <si>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</si>
  <si>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</si>
  <si>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</si>
  <si>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</si>
  <si>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</si>
  <si>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</si>
  <si>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</si>
  <si>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</si>
  <si>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</si>
  <si>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</si>
  <si>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</si>
  <si>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</si>
  <si>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</si>
  <si>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</si>
  <si>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</si>
  <si>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</si>
  <si>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</si>
  <si>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</si>
  <si>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</si>
  <si>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</si>
  <si>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</si>
  <si>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</si>
  <si>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</si>
  <si>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</si>
  <si>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</si>
  <si>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</si>
  <si>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</si>
  <si>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</si>
  <si>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</si>
  <si>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</si>
  <si>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</si>
  <si>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</si>
  <si>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</si>
  <si>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</si>
  <si>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</si>
  <si>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</si>
  <si>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</si>
  <si>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</si>
  <si>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</si>
  <si>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</si>
  <si>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</si>
  <si>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</si>
  <si>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</si>
  <si>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</si>
  <si>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</si>
  <si>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</si>
  <si>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</si>
  <si>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</si>
  <si>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</si>
  <si>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</si>
  <si>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</si>
  <si>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</si>
  <si>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</si>
  <si>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</si>
  <si>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</si>
  <si>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</si>
  <si>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</si>
  <si>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</si>
  <si>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</si>
  <si>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</si>
  <si>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</si>
  <si>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</si>
  <si>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</si>
  <si>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</si>
  <si>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</si>
  <si>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</si>
  <si>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</si>
  <si>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</si>
  <si>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</si>
  <si>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</si>
  <si>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</si>
  <si>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</si>
  <si>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</si>
  <si>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</si>
  <si>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</si>
  <si>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</si>
  <si>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</si>
  <si>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</si>
  <si>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</si>
  <si>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</si>
  <si>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</si>
  <si>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</si>
  <si>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</si>
  <si>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</si>
  <si>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</si>
  <si>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</si>
  <si>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</si>
  <si>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</si>
  <si>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</si>
  <si>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</si>
  <si>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</si>
  <si>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</si>
  <si>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</si>
  <si>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</si>
  <si>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</si>
  <si>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</si>
  <si>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</si>
  <si>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</si>
  <si>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</si>
  <si>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</si>
  <si>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</si>
  <si>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</si>
  <si>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</si>
  <si>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</si>
  <si>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</si>
  <si>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</si>
  <si>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</si>
  <si>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</si>
  <si>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</si>
  <si>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</si>
  <si>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</si>
  <si>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</si>
  <si>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</si>
  <si>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</si>
  <si>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</si>
  <si>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</si>
  <si>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</si>
  <si>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</si>
  <si>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</si>
  <si>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</si>
  <si>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</si>
  <si>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</si>
  <si>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</si>
  <si>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</si>
  <si>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</si>
  <si>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</si>
  <si>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</si>
  <si>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</si>
  <si>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</si>
  <si>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</si>
  <si>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</si>
  <si>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</si>
  <si>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</si>
  <si>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</si>
  <si>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</si>
  <si>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</si>
  <si>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</si>
  <si>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</si>
  <si>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</si>
  <si>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</si>
  <si>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</si>
  <si>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</si>
  <si>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</si>
  <si>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</si>
  <si>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</si>
  <si>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</si>
  <si>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</si>
  <si>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</si>
  <si>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</si>
  <si>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</si>
  <si>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</si>
  <si>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</si>
  <si>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</si>
  <si>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</si>
  <si>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</si>
  <si>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</si>
  <si>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</si>
  <si>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</si>
  <si>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</si>
  <si>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</si>
  <si>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</si>
  <si>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</si>
  <si>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</si>
  <si>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</si>
  <si>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</si>
  <si>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</si>
  <si>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</si>
  <si>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</si>
  <si>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</si>
  <si>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</si>
  <si>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</si>
  <si>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</si>
  <si>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</si>
  <si>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</si>
  <si>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</si>
  <si>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</si>
  <si>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</si>
  <si>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</si>
  <si>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</si>
  <si>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</si>
  <si>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</si>
  <si>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</si>
  <si>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</si>
  <si>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</si>
  <si>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</si>
  <si>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</si>
  <si>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</si>
  <si>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</si>
  <si>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</si>
  <si>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</si>
  <si>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</si>
  <si>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</si>
  <si>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</si>
  <si>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</si>
  <si>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</si>
  <si>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</si>
  <si>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</si>
  <si>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</si>
  <si>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</si>
  <si>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</si>
  <si>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</si>
  <si>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</si>
  <si>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</si>
  <si>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</si>
  <si>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</si>
  <si>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</si>
  <si>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</si>
  <si>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</si>
  <si>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</si>
  <si>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</si>
  <si>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</si>
  <si>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</si>
  <si>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</si>
  <si>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</si>
  <si>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</si>
  <si>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</si>
  <si>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</si>
  <si>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</si>
  <si>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</si>
  <si>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</si>
  <si>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</si>
  <si>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</si>
  <si>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</si>
  <si>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</si>
  <si>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</si>
  <si>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</si>
  <si>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</si>
  <si>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</si>
  <si>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</si>
  <si>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</si>
  <si>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</si>
  <si>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</si>
  <si>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</si>
  <si>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</si>
  <si>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</si>
  <si>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</si>
  <si>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</si>
  <si>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</si>
  <si>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</si>
  <si>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</si>
  <si>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</si>
  <si>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</si>
  <si>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</si>
  <si>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</si>
  <si>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</si>
  <si>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</si>
  <si>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</si>
  <si>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</si>
  <si>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</si>
  <si>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</si>
  <si>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</si>
  <si>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</si>
  <si>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</si>
  <si>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</si>
  <si>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</si>
  <si>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</si>
  <si>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</si>
  <si>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</si>
  <si>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</si>
  <si>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</si>
  <si>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</si>
  <si>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</si>
  <si>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</si>
  <si>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</si>
  <si>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</si>
  <si>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</si>
  <si>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</si>
  <si>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</si>
  <si>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</si>
  <si>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</si>
  <si>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</si>
  <si>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</si>
  <si>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</si>
  <si>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</si>
  <si>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</si>
  <si>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</si>
  <si>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</si>
  <si>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</si>
  <si>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</si>
  <si>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</si>
  <si>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</si>
  <si>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</si>
  <si>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</si>
  <si>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</si>
  <si>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</si>
  <si>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</si>
  <si>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</si>
  <si>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</si>
  <si>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</si>
  <si>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</si>
  <si>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</si>
  <si>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</si>
  <si>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</si>
  <si>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</si>
  <si>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</si>
  <si>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</si>
  <si>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</si>
  <si>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</si>
  <si>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</si>
  <si>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</si>
  <si>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</si>
  <si>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</si>
  <si>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</si>
  <si>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</si>
  <si>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</si>
  <si>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</si>
  <si>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</si>
  <si>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</si>
  <si>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</si>
  <si>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</si>
  <si>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</si>
  <si>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</si>
  <si>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</si>
  <si>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</si>
  <si>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</si>
  <si>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</si>
  <si>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</si>
  <si>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</si>
  <si>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</si>
  <si>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</si>
  <si>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</si>
  <si>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</si>
  <si>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</si>
  <si>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</si>
  <si>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</si>
  <si>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</si>
  <si>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</si>
  <si>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</si>
  <si>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</si>
  <si>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</si>
  <si>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</si>
  <si>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</si>
  <si>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</si>
  <si>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</si>
  <si>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</si>
  <si>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</si>
  <si>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</si>
  <si>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</si>
  <si>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</si>
  <si>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</si>
  <si>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</si>
  <si>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</si>
  <si>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</si>
  <si>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</si>
  <si>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</si>
  <si>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</si>
  <si>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</si>
  <si>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</si>
  <si>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</si>
  <si>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</si>
  <si>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</si>
  <si>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</si>
  <si>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</si>
  <si>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</si>
  <si>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</si>
  <si>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</si>
  <si>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</si>
  <si>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</si>
  <si>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</si>
  <si>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</si>
  <si>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</si>
  <si>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</si>
  <si>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</si>
  <si>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</si>
  <si>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</si>
  <si>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</si>
  <si>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</si>
  <si>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</si>
  <si>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</si>
  <si>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</si>
  <si>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</si>
  <si>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</si>
  <si>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</si>
  <si>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</si>
  <si>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</si>
  <si>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</si>
  <si>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</si>
  <si>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</si>
  <si>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</si>
  <si>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</si>
  <si>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</si>
  <si>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</si>
  <si>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</si>
  <si>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</si>
  <si>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</si>
  <si>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</si>
  <si>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</si>
  <si>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</si>
  <si>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</si>
  <si>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</si>
  <si>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</si>
  <si>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</si>
  <si>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</si>
  <si>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</si>
  <si>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</si>
  <si>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</si>
  <si>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</si>
  <si>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</si>
  <si>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</si>
  <si>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</si>
  <si>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</si>
  <si>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</si>
  <si>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</si>
  <si>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</si>
  <si>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</si>
  <si>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</si>
  <si>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</si>
  <si>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</si>
  <si>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</si>
  <si>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</si>
  <si>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</si>
  <si>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</si>
  <si>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</si>
  <si>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</si>
  <si>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</si>
  <si>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</si>
  <si>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</si>
  <si>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</si>
  <si>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</si>
  <si>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</si>
  <si>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</si>
  <si>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</si>
  <si>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</si>
  <si>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</si>
  <si>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</si>
  <si>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</si>
  <si>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</si>
  <si>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</si>
  <si>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</si>
  <si>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</si>
  <si>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</si>
  <si>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</si>
  <si>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</si>
  <si>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</si>
  <si>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</si>
  <si>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</si>
  <si>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</si>
  <si>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</si>
  <si>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</si>
  <si>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</si>
  <si>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</si>
  <si>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</si>
  <si>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</si>
  <si>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</si>
  <si>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</si>
  <si>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</si>
  <si>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</si>
  <si>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</si>
  <si>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</si>
  <si>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</si>
  <si>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</si>
  <si>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</si>
  <si>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</si>
  <si>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</si>
  <si>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</si>
  <si>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</si>
  <si>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</si>
  <si>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</si>
  <si>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</si>
  <si>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</si>
  <si>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</si>
  <si>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</si>
  <si>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</si>
  <si>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</si>
  <si>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</si>
  <si>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</si>
  <si>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</si>
  <si>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</si>
  <si>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</si>
  <si>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</si>
  <si>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</si>
  <si>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</si>
  <si>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</si>
  <si>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</si>
  <si>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</si>
  <si>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</si>
  <si>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</si>
  <si>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</si>
  <si>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</si>
  <si>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</si>
  <si>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</si>
  <si>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</si>
  <si>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</si>
  <si>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</si>
  <si>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</si>
  <si>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</si>
  <si>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</si>
  <si>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</si>
  <si>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</si>
  <si>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</si>
  <si>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</si>
  <si>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</si>
  <si>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</si>
  <si>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</si>
  <si>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</si>
  <si>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</si>
  <si>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</si>
  <si>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</si>
  <si>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</si>
  <si>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</si>
  <si>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</si>
  <si>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</si>
  <si>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</si>
  <si>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</si>
  <si>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</si>
  <si>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</si>
  <si>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</si>
  <si>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</si>
  <si>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</si>
  <si>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</si>
  <si>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</si>
  <si>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</si>
  <si>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</si>
  <si>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</si>
  <si>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</si>
  <si>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</si>
  <si>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</si>
  <si>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</si>
  <si>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</si>
  <si>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</si>
  <si>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</si>
  <si>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</si>
  <si>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</si>
  <si>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</si>
  <si>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</si>
  <si>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</si>
  <si>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</si>
  <si>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</si>
  <si>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</si>
  <si>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</si>
  <si>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</si>
  <si>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</si>
  <si>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</si>
  <si>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</si>
  <si>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</si>
  <si>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</si>
  <si>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</si>
  <si>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</si>
  <si>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</si>
  <si>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</si>
  <si>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</si>
  <si>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</si>
  <si>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</si>
  <si>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</si>
  <si>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</si>
  <si>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</si>
  <si>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</si>
  <si>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</si>
  <si>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</si>
  <si>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</si>
  <si>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</si>
  <si>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</si>
  <si>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</si>
  <si>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</si>
  <si>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</si>
  <si>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</si>
  <si>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</si>
  <si>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</si>
  <si>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</si>
  <si>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</si>
  <si>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</si>
  <si>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</si>
  <si>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</si>
  <si>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</si>
  <si>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</si>
  <si>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</si>
  <si>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</si>
  <si>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</si>
  <si>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</si>
  <si>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</si>
  <si>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</si>
  <si>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</si>
  <si>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</si>
  <si>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</si>
  <si>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</si>
  <si>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</si>
  <si>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</si>
  <si>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</si>
  <si>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</si>
  <si>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</si>
  <si>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</si>
  <si>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</si>
  <si>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</si>
  <si>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</si>
  <si>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</si>
  <si>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</si>
  <si>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</si>
  <si>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</si>
  <si>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</si>
  <si>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</si>
  <si>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</si>
  <si>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</si>
  <si>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</si>
  <si>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</si>
  <si>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</si>
  <si>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</si>
  <si>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</si>
  <si>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</si>
  <si>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</si>
  <si>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</si>
  <si>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</si>
  <si>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</si>
  <si>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</si>
  <si>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</si>
  <si>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</si>
  <si>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</si>
  <si>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</si>
  <si>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</si>
  <si>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</si>
  <si>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</si>
  <si>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</si>
  <si>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</si>
  <si>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</si>
  <si>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</si>
  <si>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</si>
  <si>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</si>
  <si>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</si>
  <si>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</si>
  <si>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</si>
  <si>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</si>
  <si>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</si>
  <si>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</si>
  <si>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</si>
  <si>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</si>
  <si>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</si>
  <si>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</si>
  <si>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</si>
  <si>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</si>
  <si>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</si>
  <si>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</si>
  <si>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</si>
  <si>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</si>
  <si>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</si>
  <si>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</si>
  <si>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</si>
  <si>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</si>
  <si>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</si>
  <si>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</si>
  <si>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</si>
  <si>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</si>
  <si>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</si>
  <si>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</si>
  <si>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</si>
  <si>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</si>
  <si>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</si>
  <si>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</si>
  <si>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</si>
  <si>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</si>
  <si>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</si>
  <si>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</si>
  <si>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</si>
  <si>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</si>
  <si>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</si>
  <si>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</si>
  <si>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</si>
  <si>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</si>
  <si>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</si>
  <si>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</si>
  <si>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</si>
  <si>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</si>
  <si>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</si>
  <si>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</si>
  <si>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</si>
  <si>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</si>
  <si>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</si>
  <si>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</si>
  <si>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</si>
  <si>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</si>
  <si>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</si>
  <si>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</si>
  <si>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</si>
  <si>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</si>
  <si>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</si>
  <si>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</si>
  <si>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</si>
  <si>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</si>
  <si>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</si>
  <si>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</si>
  <si>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</si>
  <si>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</si>
  <si>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</si>
  <si>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</si>
  <si>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</si>
  <si>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</si>
  <si>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</si>
  <si>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</si>
  <si>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</si>
  <si>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</si>
  <si>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</si>
  <si>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</si>
  <si>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</si>
  <si>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</si>
  <si>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</si>
  <si>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</si>
  <si>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</si>
  <si>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</si>
  <si>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</si>
  <si>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</si>
  <si>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</si>
  <si>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</si>
  <si>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</si>
  <si>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</si>
  <si>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</si>
  <si>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</si>
  <si>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</si>
  <si>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</si>
  <si>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</si>
  <si>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</si>
  <si>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</si>
  <si>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</si>
  <si>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</si>
  <si>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</si>
  <si>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</si>
  <si>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</si>
  <si>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</si>
  <si>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</si>
  <si>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</si>
  <si>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</si>
  <si>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</si>
  <si>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</si>
  <si>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</si>
  <si>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</si>
  <si>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</si>
  <si>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</si>
  <si>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</si>
  <si>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</si>
  <si>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</si>
  <si>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</si>
  <si>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</si>
  <si>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</si>
  <si>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</si>
  <si>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</si>
  <si>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</si>
  <si>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</si>
  <si>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</si>
  <si>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</si>
  <si>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</si>
  <si>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</si>
  <si>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</si>
  <si>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</si>
  <si>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</si>
  <si>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</si>
  <si>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</si>
  <si>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</si>
  <si>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</si>
  <si>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</si>
  <si>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</si>
  <si>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</si>
  <si>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</si>
  <si>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</si>
  <si>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</si>
  <si>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</si>
  <si>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</si>
  <si>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</si>
  <si>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</si>
  <si>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</si>
  <si>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</si>
  <si>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</si>
  <si>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</si>
  <si>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</si>
  <si>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</si>
  <si>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</si>
  <si>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</si>
  <si>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</si>
  <si>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</si>
  <si>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</si>
  <si>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</si>
  <si>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</si>
  <si>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</si>
  <si>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</si>
  <si>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</si>
  <si>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</si>
  <si>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</si>
  <si>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</si>
  <si>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</si>
  <si>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</si>
  <si>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</si>
  <si>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</si>
  <si>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</si>
  <si>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</si>
  <si>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</si>
  <si>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</si>
  <si>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</si>
  <si>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</si>
  <si>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</si>
  <si>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</si>
  <si>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</si>
  <si>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</si>
  <si>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</si>
  <si>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</si>
  <si>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</si>
  <si>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</si>
  <si>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</si>
  <si>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</si>
  <si>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</si>
  <si>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</si>
  <si>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</si>
  <si>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</si>
  <si>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</si>
  <si>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</si>
  <si>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</si>
  <si>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</si>
  <si>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</si>
  <si>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</si>
  <si>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</si>
  <si>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</si>
  <si>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</si>
  <si>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</si>
  <si>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</si>
  <si>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</si>
  <si>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</si>
  <si>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</si>
  <si>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</si>
  <si>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</si>
  <si>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</si>
  <si>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</si>
  <si>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</si>
  <si>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</si>
  <si>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</si>
  <si>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</si>
  <si>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</si>
  <si>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</si>
  <si>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</si>
  <si>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</si>
  <si>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</si>
  <si>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</si>
  <si>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</si>
  <si>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</si>
  <si>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</si>
  <si>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</si>
  <si>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</si>
  <si>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</si>
  <si>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</si>
  <si>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</si>
  <si>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</si>
  <si>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</si>
  <si>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</si>
  <si>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</si>
  <si>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</si>
  <si>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</si>
  <si>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</si>
  <si>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</si>
  <si>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</si>
  <si>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</si>
  <si>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</si>
  <si>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</si>
  <si>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</si>
  <si>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</si>
  <si>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</si>
  <si>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</si>
  <si>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</si>
  <si>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</si>
  <si>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</si>
  <si>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</si>
  <si>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</si>
  <si>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</si>
  <si>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</si>
  <si>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</si>
  <si>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</si>
  <si>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</si>
  <si>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</si>
  <si>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</si>
  <si>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</si>
  <si>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</si>
  <si>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</si>
  <si>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</si>
  <si>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</si>
  <si>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</si>
  <si>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</si>
  <si>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</si>
  <si>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</si>
  <si>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</si>
  <si>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</si>
  <si>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</si>
  <si>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</si>
  <si>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</si>
  <si>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</si>
  <si>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</si>
  <si>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</si>
  <si>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</si>
  <si>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</si>
  <si>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</si>
  <si>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</si>
  <si>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</si>
  <si>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</si>
  <si>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</si>
  <si>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</si>
  <si>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</si>
  <si>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</si>
  <si>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</si>
  <si>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</si>
  <si>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</si>
  <si>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</si>
  <si>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</si>
  <si>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</si>
  <si>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</si>
  <si>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</si>
  <si>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</si>
  <si>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</si>
  <si>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</si>
  <si>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</si>
  <si>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</si>
  <si>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</si>
  <si>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</si>
  <si>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</si>
  <si>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</si>
  <si>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</si>
  <si>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</si>
  <si>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</si>
  <si>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</si>
  <si>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</si>
  <si>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</si>
  <si>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</si>
  <si>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</si>
  <si>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</si>
  <si>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</si>
  <si>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</si>
  <si>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</si>
  <si>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</si>
  <si>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</si>
  <si>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</si>
  <si>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</si>
  <si>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</si>
  <si>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</si>
  <si>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</si>
  <si>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</si>
  <si>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</si>
  <si>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</si>
  <si>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</si>
  <si>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</si>
  <si>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</si>
  <si>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</si>
  <si>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</si>
  <si>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</si>
  <si>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</si>
  <si>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</si>
  <si>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</si>
  <si>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</si>
  <si>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</si>
  <si>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</si>
  <si>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</si>
  <si>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</si>
  <si>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</si>
  <si>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</si>
  <si>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</si>
  <si>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</si>
  <si>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</si>
  <si>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</si>
  <si>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</si>
  <si>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</si>
  <si>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</si>
  <si>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</si>
  <si>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</si>
  <si>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</si>
  <si>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</si>
  <si>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</si>
  <si>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</si>
  <si>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</si>
  <si>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</si>
  <si>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</si>
  <si>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</si>
  <si>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</si>
  <si>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</si>
  <si>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</si>
  <si>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</si>
  <si>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</si>
  <si>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</si>
  <si>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</si>
  <si>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</si>
  <si>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</si>
  <si>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</si>
  <si>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</si>
  <si>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</si>
  <si>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</si>
  <si>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</si>
  <si>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</si>
  <si>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</si>
  <si>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</si>
  <si>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</si>
  <si>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</si>
  <si>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</si>
  <si>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</si>
  <si>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</si>
  <si>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</si>
  <si>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</si>
  <si>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</si>
  <si>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</si>
  <si>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</si>
  <si>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</si>
  <si>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</si>
  <si>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</si>
  <si>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</si>
  <si>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</si>
  <si>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</si>
  <si>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</si>
  <si>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</si>
  <si>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</si>
  <si>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</si>
  <si>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</si>
  <si>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</si>
  <si>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</si>
  <si>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</si>
  <si>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</si>
  <si>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</si>
  <si>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</si>
  <si>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</si>
  <si>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</si>
  <si>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</si>
  <si>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</si>
  <si>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</si>
  <si>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</si>
  <si>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</si>
  <si>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</si>
  <si>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</si>
  <si>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</si>
  <si>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</si>
  <si>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</si>
  <si>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</si>
  <si>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</si>
  <si>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</si>
  <si>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</si>
  <si>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</si>
  <si>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</si>
  <si>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</si>
  <si>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</si>
  <si>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</si>
  <si>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</si>
  <si>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</si>
  <si>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</si>
  <si>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</si>
  <si>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</si>
  <si>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</si>
  <si>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</si>
  <si>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</si>
  <si>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</si>
  <si>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</si>
  <si>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</si>
  <si>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</si>
  <si>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</si>
  <si>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</si>
  <si>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</si>
  <si>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</si>
  <si>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</si>
  <si>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</si>
  <si>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</si>
  <si>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</si>
  <si>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</si>
  <si>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</si>
  <si>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</si>
  <si>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</si>
  <si>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</si>
  <si>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</si>
  <si>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</si>
  <si>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</si>
  <si>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</si>
  <si>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</si>
  <si>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</si>
  <si>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</si>
  <si>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</si>
  <si>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</si>
  <si>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</si>
  <si>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</si>
  <si>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</si>
  <si>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</si>
  <si>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</si>
  <si>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</si>
  <si>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</si>
  <si>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</si>
  <si>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</si>
  <si>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</si>
  <si>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</si>
  <si>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</si>
  <si>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</si>
  <si>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</si>
  <si>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</si>
  <si>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</si>
  <si>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</si>
  <si>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</si>
  <si>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</si>
  <si>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</si>
  <si>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</si>
  <si>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</si>
  <si>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</si>
  <si>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</si>
  <si>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</si>
  <si>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</si>
  <si>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</si>
  <si>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</si>
  <si>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</si>
  <si>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</si>
  <si>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</si>
  <si>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</si>
  <si>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</si>
  <si>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</si>
  <si>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</si>
  <si>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</si>
  <si>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</si>
  <si>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</si>
  <si>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</si>
  <si>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</si>
  <si>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</si>
  <si>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</si>
  <si>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</si>
  <si>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</si>
  <si>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</si>
  <si>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</si>
  <si>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</si>
  <si>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</si>
  <si>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</si>
  <si>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</si>
  <si>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</si>
  <si>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</si>
  <si>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</si>
  <si>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</si>
  <si>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</si>
  <si>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</si>
  <si>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</si>
  <si>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</si>
  <si>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</si>
  <si>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</si>
  <si>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</si>
  <si>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</si>
  <si>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</si>
  <si>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</si>
  <si>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</si>
  <si>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</si>
  <si>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</si>
  <si>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</si>
  <si>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</si>
  <si>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</si>
  <si>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</si>
  <si>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</si>
  <si>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</si>
  <si>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</si>
  <si>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</si>
  <si>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</si>
  <si>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</si>
  <si>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</si>
  <si>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</si>
  <si>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</si>
  <si>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</si>
  <si>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</si>
  <si>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</si>
  <si>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</si>
  <si>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</si>
  <si>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</si>
  <si>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</si>
  <si>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</si>
  <si>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</si>
  <si>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</si>
  <si>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</si>
  <si>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</si>
  <si>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</si>
  <si>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</si>
  <si>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</si>
  <si>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</si>
  <si>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</si>
  <si>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</si>
  <si>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</si>
  <si>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</si>
  <si>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</si>
  <si>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</si>
  <si>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</si>
  <si>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</si>
  <si>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</si>
  <si>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</si>
  <si>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</si>
  <si>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</si>
  <si>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</si>
  <si>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</si>
  <si>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</si>
  <si>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</si>
  <si>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</si>
  <si>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</si>
  <si>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</si>
  <si>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</si>
  <si>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</si>
  <si>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</si>
  <si>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</si>
  <si>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</si>
  <si>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</si>
  <si>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</si>
  <si>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</si>
  <si>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</si>
  <si>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</si>
  <si>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</si>
  <si>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</si>
  <si>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</si>
  <si>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</si>
  <si>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</si>
  <si>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</si>
  <si>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</si>
  <si>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</si>
  <si>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</si>
  <si>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</si>
  <si>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</si>
  <si>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</si>
  <si>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</si>
  <si>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</si>
  <si>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</si>
  <si>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</si>
  <si>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</si>
  <si>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</si>
  <si>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</si>
  <si>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</si>
  <si>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</si>
  <si>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</si>
  <si>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</si>
  <si>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</si>
  <si>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</si>
  <si>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</si>
  <si>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</si>
  <si>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</si>
  <si>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</si>
  <si>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</si>
  <si>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</si>
  <si>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</si>
  <si>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</si>
  <si>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</si>
  <si>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</si>
  <si>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</si>
  <si>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</si>
  <si>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</si>
  <si>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</si>
  <si>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</si>
  <si>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</si>
  <si>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</si>
  <si>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</si>
  <si>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</si>
  <si>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</si>
  <si>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</si>
  <si>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</si>
  <si>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</si>
  <si>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</si>
  <si>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</si>
  <si>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</si>
  <si>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</si>
  <si>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</si>
  <si>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</si>
  <si>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</si>
  <si>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</si>
  <si>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</si>
  <si>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</si>
  <si>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</si>
  <si>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</si>
  <si>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</si>
  <si>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</si>
  <si>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</si>
  <si>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</si>
  <si>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</si>
  <si>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</si>
  <si>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</si>
  <si>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</si>
  <si>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</si>
  <si>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</si>
  <si>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</si>
  <si>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</si>
  <si>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</si>
  <si>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</si>
  <si>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</si>
  <si>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</si>
  <si>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</si>
  <si>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</si>
  <si>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</si>
  <si>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</si>
  <si>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</si>
  <si>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</si>
  <si>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</si>
  <si>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</si>
  <si>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</si>
  <si>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</si>
  <si>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</si>
  <si>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</si>
  <si>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</si>
  <si>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</si>
  <si>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</si>
  <si>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</si>
  <si>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</si>
  <si>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</si>
  <si>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</si>
  <si>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</si>
  <si>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</si>
  <si>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</si>
  <si>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</si>
  <si>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</si>
  <si>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</si>
  <si>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</si>
  <si>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</si>
  <si>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</si>
  <si>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</si>
  <si>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</si>
  <si>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</si>
  <si>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</si>
  <si>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</si>
  <si>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</si>
  <si>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</si>
  <si>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</si>
  <si>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</si>
  <si>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</si>
  <si>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</si>
  <si>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</si>
  <si>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</si>
  <si>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</si>
  <si>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</si>
  <si>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</si>
  <si>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</si>
  <si>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</si>
  <si>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</si>
  <si>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</si>
  <si>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</si>
  <si>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</si>
  <si>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</si>
  <si>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</si>
  <si>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</si>
  <si>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</si>
  <si>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</si>
  <si>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</si>
  <si>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</si>
  <si>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</si>
  <si>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</si>
  <si>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</si>
  <si>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</si>
  <si>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</si>
  <si>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</si>
  <si>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</si>
  <si>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</si>
  <si>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</si>
  <si>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</si>
  <si>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</si>
  <si>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</si>
  <si>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</si>
  <si>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</si>
  <si>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</si>
  <si>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</si>
  <si>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</si>
  <si>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</si>
  <si>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</si>
  <si>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</si>
  <si>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</si>
  <si>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</si>
  <si>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</si>
  <si>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</si>
  <si>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</si>
  <si>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</si>
  <si>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</si>
  <si>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</si>
  <si>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</si>
  <si>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</si>
  <si>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</si>
  <si>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</si>
  <si>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</si>
  <si>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</si>
  <si>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</si>
  <si>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</si>
  <si>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</si>
  <si>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</si>
  <si>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</si>
  <si>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</si>
  <si>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</si>
  <si>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</si>
  <si>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</si>
  <si>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</si>
  <si>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</si>
  <si>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</si>
  <si>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</si>
  <si>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</si>
  <si>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</si>
  <si>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</si>
  <si>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</si>
  <si>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</si>
  <si>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</si>
  <si>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</si>
  <si>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</si>
  <si>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</si>
  <si>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</si>
  <si>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</si>
  <si>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</si>
  <si>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</si>
  <si>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</si>
  <si>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</si>
  <si>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</si>
  <si>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</si>
  <si>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</si>
  <si>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</si>
  <si>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</si>
  <si>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</si>
  <si>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</si>
  <si>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</si>
  <si>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</si>
  <si>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</si>
  <si>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</si>
  <si>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</si>
  <si>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</si>
  <si>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</si>
  <si>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</si>
  <si>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</si>
  <si>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</si>
  <si>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</si>
  <si>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</si>
  <si>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</si>
  <si>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</si>
  <si>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</si>
  <si>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</si>
  <si>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</si>
  <si>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</si>
  <si>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</si>
  <si>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</si>
  <si>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</si>
  <si>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</si>
  <si>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</si>
  <si>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</si>
  <si>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</si>
  <si>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</si>
  <si>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</si>
  <si>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</si>
  <si>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</si>
  <si>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</si>
  <si>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</si>
  <si>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</si>
  <si>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</si>
  <si>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</si>
  <si>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</si>
  <si>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</si>
  <si>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</si>
  <si>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</si>
  <si>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</si>
  <si>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</si>
  <si>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</si>
  <si>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</si>
  <si>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</si>
  <si>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</si>
  <si>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</si>
  <si>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</si>
  <si>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</si>
  <si>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</si>
  <si>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</si>
  <si>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</si>
  <si>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</si>
  <si>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</si>
  <si>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</si>
  <si>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</si>
  <si>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</si>
  <si>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</si>
  <si>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</si>
  <si>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</si>
  <si>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</si>
  <si>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</si>
  <si>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</si>
  <si>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</si>
  <si>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</si>
  <si>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</si>
  <si>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</si>
  <si>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</si>
  <si>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</si>
  <si>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</si>
  <si>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</si>
  <si>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</si>
  <si>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</si>
  <si>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</si>
  <si>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</si>
  <si>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</si>
  <si>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</si>
  <si>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</si>
  <si>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</si>
  <si>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</si>
  <si>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</si>
  <si>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</si>
  <si>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</si>
  <si>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</si>
  <si>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</si>
  <si>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</si>
  <si>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</si>
  <si>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</si>
  <si>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</si>
  <si>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</si>
  <si>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</si>
  <si>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</si>
  <si>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</si>
  <si>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</si>
  <si>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</si>
  <si>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</si>
  <si>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</si>
  <si>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</si>
  <si>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</si>
  <si>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</si>
  <si>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</si>
  <si>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</si>
  <si>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</si>
  <si>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</si>
  <si>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</si>
  <si>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</si>
  <si>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</si>
  <si>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</si>
  <si>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</si>
  <si>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</si>
  <si>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</si>
  <si>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</si>
  <si>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</si>
  <si>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</si>
  <si>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</si>
  <si>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</si>
  <si>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</si>
  <si>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</si>
  <si>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</si>
  <si>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</si>
  <si>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</si>
  <si>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</si>
  <si>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</si>
  <si>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</si>
  <si>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</si>
  <si>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</si>
  <si>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</si>
  <si>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</si>
  <si>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</si>
  <si>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</si>
  <si>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</si>
  <si>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</si>
  <si>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</si>
  <si>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</si>
  <si>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</si>
  <si>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</si>
  <si>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</si>
  <si>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</si>
  <si>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</si>
  <si>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</si>
  <si>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</si>
  <si>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</si>
  <si>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</si>
  <si>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</si>
  <si>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</si>
  <si>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</si>
  <si>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</si>
  <si>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</si>
  <si>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</si>
  <si>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</si>
  <si>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</si>
  <si>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</si>
  <si>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</si>
  <si>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</si>
  <si>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</si>
  <si>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</si>
  <si>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</si>
  <si>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</si>
  <si>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</si>
  <si>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</si>
  <si>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</si>
  <si>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</si>
  <si>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</si>
  <si>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</si>
  <si>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</si>
  <si>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</si>
  <si>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</si>
  <si>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</si>
  <si>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</si>
  <si>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</si>
  <si>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</si>
  <si>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</si>
  <si>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</si>
  <si>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</si>
  <si>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</si>
  <si>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</si>
  <si>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</si>
  <si>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</si>
  <si>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</si>
  <si>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</si>
  <si>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</si>
  <si>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</si>
  <si>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</si>
  <si>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</si>
  <si>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</si>
  <si>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</si>
  <si>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</si>
  <si>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</si>
  <si>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</si>
  <si>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</si>
  <si>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</si>
  <si>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</si>
  <si>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</si>
  <si>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</si>
  <si>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</si>
  <si>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</si>
  <si>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</si>
  <si>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</si>
  <si>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</si>
  <si>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</si>
  <si>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</si>
  <si>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</si>
  <si>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</si>
  <si>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</si>
  <si>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</si>
  <si>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</si>
  <si>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</si>
  <si>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</si>
  <si>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</si>
  <si>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</si>
  <si>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</si>
  <si>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</si>
  <si>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</si>
  <si>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</si>
  <si>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</si>
  <si>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</si>
  <si>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</si>
  <si>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</si>
  <si>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</si>
  <si>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</si>
  <si>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</si>
  <si>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</si>
  <si>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</si>
  <si>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</si>
  <si>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</si>
  <si>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</si>
  <si>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</si>
  <si>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</si>
  <si>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</si>
  <si>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</si>
  <si>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</si>
  <si>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</si>
  <si>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</si>
  <si>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</si>
  <si>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</si>
  <si>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</si>
  <si>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</si>
  <si>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</si>
  <si>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</si>
  <si>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</si>
  <si>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</si>
  <si>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</si>
  <si>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</si>
  <si>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</si>
  <si>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</si>
  <si>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</si>
  <si>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</si>
  <si>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</si>
  <si>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</si>
  <si>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</si>
  <si>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</si>
  <si>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</si>
  <si>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</si>
  <si>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</si>
  <si>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</si>
  <si>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</si>
  <si>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</si>
  <si>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</si>
  <si>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</si>
  <si>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</si>
  <si>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</si>
  <si>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</si>
  <si>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</si>
  <si>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</si>
  <si>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</si>
  <si>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</si>
  <si>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</si>
  <si>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</si>
  <si>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</si>
  <si>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</si>
  <si>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</si>
  <si>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</si>
  <si>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</si>
  <si>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</si>
  <si>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</si>
  <si>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</si>
  <si>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</si>
  <si>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</si>
  <si>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</si>
  <si>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</si>
  <si>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</si>
  <si>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</si>
  <si>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</si>
  <si>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</si>
  <si>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</si>
  <si>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</si>
  <si>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</si>
  <si>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</si>
  <si>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</si>
  <si>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</si>
  <si>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</si>
  <si>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</si>
  <si>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</si>
  <si>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</si>
  <si>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</si>
  <si>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</si>
  <si>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</si>
  <si>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</si>
  <si>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</si>
  <si>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</si>
  <si>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</si>
  <si>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</si>
  <si>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</si>
  <si>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</si>
  <si>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</si>
  <si>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</si>
  <si>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</si>
  <si>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</si>
  <si>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</si>
  <si>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</si>
  <si>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</si>
  <si>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</si>
  <si>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</si>
  <si>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</si>
  <si>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</si>
  <si>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</si>
  <si>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</si>
  <si>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</si>
  <si>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</si>
  <si>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</si>
  <si>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</si>
  <si>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</si>
  <si>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</si>
  <si>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</si>
  <si>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</si>
  <si>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</si>
  <si>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</si>
  <si>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</si>
  <si>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</si>
  <si>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</si>
  <si>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</si>
  <si>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</si>
  <si>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</si>
  <si>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</si>
  <si>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</si>
  <si>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</si>
  <si>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</si>
  <si>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</si>
  <si>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</si>
  <si>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</si>
  <si>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</si>
  <si>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</si>
  <si>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</si>
  <si>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</si>
  <si>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</si>
  <si>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</si>
  <si>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</si>
  <si>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</si>
  <si>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</si>
  <si>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</si>
  <si>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</si>
  <si>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</si>
  <si>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</si>
  <si>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</si>
  <si>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</si>
  <si>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</si>
  <si>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</si>
  <si>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</si>
  <si>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</si>
  <si>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</si>
  <si>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</si>
  <si>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</si>
  <si>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</si>
  <si>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</si>
  <si>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</si>
  <si>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</si>
  <si>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</si>
  <si>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</si>
  <si>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</si>
  <si>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</si>
  <si>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</si>
  <si>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</si>
  <si>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</si>
  <si>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</si>
  <si>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</si>
  <si>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</si>
  <si>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</si>
  <si>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</si>
  <si>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</si>
  <si>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</si>
  <si>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</si>
  <si>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</si>
  <si>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</si>
  <si>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</si>
  <si>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</si>
  <si>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</si>
  <si>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</si>
  <si>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</si>
  <si>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</si>
  <si>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</si>
  <si>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</si>
  <si>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</si>
  <si>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</si>
  <si>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</si>
  <si>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</si>
  <si>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</si>
  <si>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</si>
  <si>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</si>
  <si>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</si>
  <si>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</si>
  <si>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</si>
  <si>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</si>
  <si>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</si>
  <si>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</si>
  <si>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</si>
  <si>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</si>
  <si>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</si>
  <si>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</si>
  <si>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</si>
  <si>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</si>
  <si>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</si>
  <si>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</si>
  <si>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</si>
  <si>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</si>
  <si>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</si>
  <si>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</si>
  <si>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</si>
  <si>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</si>
  <si>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</si>
  <si>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</si>
  <si>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</si>
  <si>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</si>
  <si>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</si>
  <si>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</si>
  <si>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</si>
  <si>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</si>
  <si>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</si>
  <si>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</si>
  <si>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</si>
  <si>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</si>
  <si>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</si>
  <si>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</si>
  <si>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</si>
  <si>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</si>
  <si>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</si>
  <si>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</si>
  <si>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</si>
  <si>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</si>
  <si>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</si>
  <si>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</si>
  <si>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</si>
  <si>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</si>
  <si>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</si>
  <si>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</si>
  <si>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</si>
  <si>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</si>
  <si>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</si>
  <si>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</si>
  <si>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</si>
  <si>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</si>
  <si>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</si>
  <si>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</si>
  <si>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</si>
  <si>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</si>
  <si>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</si>
  <si>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</si>
  <si>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</si>
  <si>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</si>
  <si>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</si>
  <si>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</si>
  <si>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</si>
  <si>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</si>
  <si>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</si>
  <si>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</si>
  <si>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</si>
  <si>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</si>
  <si>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</si>
  <si>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</si>
  <si>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</si>
  <si>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</si>
  <si>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</si>
  <si>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</si>
  <si>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</si>
  <si>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</si>
  <si>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</si>
  <si>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</si>
  <si>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</si>
  <si>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</si>
  <si>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</si>
  <si>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</si>
  <si>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</si>
  <si>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</si>
  <si>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</si>
  <si>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</si>
  <si>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</si>
  <si>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</si>
  <si>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</si>
  <si>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</si>
  <si>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</si>
  <si>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</si>
  <si>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</si>
  <si>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</si>
  <si>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</si>
  <si>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</si>
  <si>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</si>
  <si>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</si>
  <si>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</si>
  <si>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</si>
  <si>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</si>
  <si>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</si>
  <si>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</si>
  <si>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</si>
  <si>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</si>
  <si>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</si>
  <si>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</si>
  <si>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</si>
  <si>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</si>
  <si>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</si>
  <si>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</si>
  <si>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</si>
  <si>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</si>
  <si>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</si>
  <si>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</si>
  <si>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</si>
  <si>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</si>
  <si>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</si>
  <si>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</si>
  <si>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</si>
  <si>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</si>
  <si>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</si>
  <si>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</si>
  <si>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</si>
  <si>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</si>
  <si>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</si>
  <si>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</si>
  <si>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</si>
  <si>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</si>
  <si>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</si>
  <si>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</si>
  <si>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</si>
  <si>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</si>
  <si>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</si>
  <si>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</si>
  <si>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</si>
  <si>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</si>
  <si>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</si>
  <si>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</si>
  <si>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</si>
  <si>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</si>
  <si>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</si>
  <si>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</si>
  <si>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</si>
  <si>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</si>
  <si>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</si>
  <si>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</si>
  <si>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</si>
  <si>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</si>
  <si>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</si>
  <si>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</si>
  <si>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</si>
  <si>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</si>
  <si>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</si>
  <si>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</si>
  <si>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</si>
  <si>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</si>
  <si>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</si>
  <si>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</si>
  <si>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</si>
  <si>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</si>
  <si>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</si>
  <si>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</si>
  <si>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</si>
  <si>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</si>
  <si>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</si>
  <si>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</si>
  <si>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</si>
  <si>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</si>
  <si>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</si>
  <si>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</si>
  <si>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</si>
  <si>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</si>
  <si>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</si>
  <si>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</si>
  <si>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</si>
  <si>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</si>
  <si>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</si>
  <si>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</si>
  <si>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</si>
  <si>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</si>
  <si>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</si>
  <si>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</si>
  <si>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</si>
  <si>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</si>
  <si>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</si>
  <si>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</si>
  <si>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</si>
  <si>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</si>
  <si>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</si>
  <si>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</si>
  <si>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</si>
  <si>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</si>
  <si>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</si>
  <si>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</si>
  <si>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</si>
  <si>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</si>
  <si>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</si>
  <si>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</si>
  <si>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</si>
  <si>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</si>
  <si>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</si>
  <si>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</si>
  <si>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</si>
  <si>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</si>
  <si>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</si>
  <si>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</si>
  <si>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</si>
  <si>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</si>
  <si>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</si>
  <si>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</si>
  <si>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</si>
  <si>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</si>
  <si>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</si>
  <si>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</si>
  <si>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</si>
  <si>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</si>
  <si>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</si>
  <si>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</si>
  <si>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</si>
  <si>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</si>
  <si>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</si>
  <si>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</si>
  <si>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</si>
  <si>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</si>
  <si>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</si>
  <si>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</si>
  <si>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</si>
  <si>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</si>
  <si>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</si>
  <si>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</si>
  <si>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</si>
  <si>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</si>
  <si>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</si>
  <si>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</si>
  <si>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</si>
  <si>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</si>
  <si>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</si>
  <si>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</si>
  <si>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</si>
  <si>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</si>
  <si>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</si>
  <si>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</si>
  <si>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</si>
  <si>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</si>
  <si>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</si>
  <si>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</si>
  <si>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</si>
  <si>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</si>
  <si>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</si>
  <si>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</si>
  <si>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</si>
  <si>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</si>
  <si>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</si>
  <si>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</si>
  <si>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</si>
  <si>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</si>
  <si>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</si>
  <si>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</si>
  <si>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</si>
  <si>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</si>
  <si>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</si>
  <si>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</si>
  <si>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</si>
  <si>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</si>
  <si>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</si>
  <si>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</si>
  <si>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</si>
  <si>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</si>
  <si>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</si>
  <si>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</si>
  <si>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</si>
  <si>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</si>
  <si>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</si>
  <si>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</si>
  <si>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</si>
  <si>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</si>
  <si>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</si>
  <si>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</si>
  <si>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</si>
  <si>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</si>
  <si>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</si>
  <si>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</si>
  <si>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</si>
  <si>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</si>
  <si>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</si>
  <si>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</si>
  <si>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</si>
  <si>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</si>
  <si>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</si>
  <si>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</si>
  <si>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</si>
  <si>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</si>
  <si>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</si>
  <si>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</si>
  <si>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</si>
  <si>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</si>
  <si>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</si>
  <si>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</si>
  <si>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</si>
  <si>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</si>
  <si>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</si>
  <si>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</si>
  <si>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</si>
  <si>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</si>
  <si>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</si>
  <si>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</si>
  <si>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</si>
  <si>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</si>
  <si>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</si>
  <si>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</si>
  <si>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</si>
  <si>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</si>
  <si>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</si>
  <si>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</si>
  <si>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</si>
  <si>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</si>
  <si>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</si>
  <si>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</si>
  <si>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</si>
  <si>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</si>
  <si>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</si>
  <si>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</si>
  <si>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</si>
  <si>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</si>
  <si>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</si>
  <si>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</si>
  <si>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</si>
  <si>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</si>
  <si>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</si>
  <si>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</si>
  <si>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</si>
  <si>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</si>
  <si>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</si>
  <si>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</si>
  <si>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</si>
  <si>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</si>
  <si>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</si>
  <si>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</si>
  <si>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</si>
  <si>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</si>
  <si>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</si>
  <si>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</si>
  <si>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</si>
  <si>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</si>
  <si>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</si>
  <si>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</si>
  <si>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</si>
  <si>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</si>
  <si>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</si>
  <si>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</si>
  <si>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</si>
  <si>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</si>
  <si>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</si>
  <si>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</si>
  <si>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</si>
  <si>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</si>
  <si>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</si>
  <si>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</si>
  <si>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</si>
  <si>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</si>
  <si>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</si>
  <si>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</si>
  <si>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</si>
  <si>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</si>
  <si>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</si>
  <si>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</si>
  <si>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</si>
  <si>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</si>
  <si>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</si>
  <si>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</si>
  <si>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</si>
  <si>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</si>
  <si>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</si>
  <si>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</si>
  <si>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</si>
  <si>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</si>
  <si>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</si>
  <si>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</si>
  <si>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</si>
  <si>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</si>
  <si>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</si>
  <si>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</si>
  <si>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</si>
  <si>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</si>
  <si>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</si>
  <si>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</si>
  <si>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</si>
  <si>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</si>
  <si>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</si>
  <si>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</si>
  <si>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</si>
  <si>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</si>
  <si>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</si>
  <si>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</si>
  <si>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</si>
  <si>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</si>
  <si>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</si>
  <si>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</si>
  <si>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</si>
  <si>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</si>
  <si>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</si>
  <si>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</si>
  <si>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</si>
  <si>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</si>
  <si>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</si>
  <si>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</si>
  <si>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</si>
  <si>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</si>
  <si>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</si>
  <si>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</si>
  <si>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</si>
  <si>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</si>
  <si>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</si>
  <si>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</si>
  <si>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</si>
  <si>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</si>
  <si>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</si>
  <si>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</si>
  <si>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</si>
  <si>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</si>
  <si>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</si>
  <si>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</si>
  <si>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</si>
  <si>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</si>
  <si>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</si>
  <si>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</si>
  <si>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</si>
  <si>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</si>
  <si>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</si>
  <si>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</si>
  <si>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</si>
  <si>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</si>
  <si>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</si>
  <si>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</si>
  <si>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</si>
  <si>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</si>
  <si>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</si>
  <si>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</si>
  <si>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</si>
  <si>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</si>
  <si>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</si>
  <si>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</si>
  <si>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</si>
  <si>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</si>
  <si>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</si>
  <si>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</si>
  <si>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</si>
  <si>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</si>
  <si>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</si>
  <si>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</si>
  <si>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</si>
  <si>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</si>
  <si>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</si>
  <si>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</si>
  <si>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</si>
  <si>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</si>
  <si>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</si>
  <si>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</si>
  <si>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</si>
  <si>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</si>
  <si>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</si>
  <si>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</si>
  <si>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</si>
  <si>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</si>
  <si>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</si>
  <si>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</si>
  <si>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</si>
  <si>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</si>
  <si>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</si>
  <si>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</si>
  <si>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</si>
  <si>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</si>
  <si>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</si>
  <si>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</si>
  <si>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</si>
  <si>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</si>
  <si>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</si>
  <si>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</si>
  <si>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</si>
  <si>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</si>
  <si>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</si>
  <si>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</si>
  <si>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</si>
  <si>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</si>
  <si>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</si>
  <si>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</si>
  <si>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</si>
  <si>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</si>
  <si>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</si>
  <si>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</si>
  <si>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</si>
  <si>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</si>
  <si>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</si>
  <si>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</si>
  <si>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</si>
  <si>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</si>
  <si>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</si>
  <si>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</si>
  <si>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</si>
  <si>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</si>
  <si>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</si>
  <si>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</si>
  <si>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</si>
  <si>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</si>
  <si>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</si>
  <si>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</si>
  <si>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</si>
  <si>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</si>
  <si>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</si>
  <si>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</si>
  <si>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</si>
  <si>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</si>
  <si>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</si>
  <si>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</si>
  <si>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</si>
  <si>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</si>
  <si>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</si>
  <si>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</si>
  <si>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</si>
  <si>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</si>
  <si>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</si>
  <si>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</si>
  <si>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</si>
  <si>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</si>
  <si>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</si>
  <si>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</si>
  <si>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</si>
  <si>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</si>
  <si>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</si>
  <si>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</si>
  <si>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</si>
  <si>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</si>
  <si>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</si>
  <si>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</si>
  <si>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</si>
  <si>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</si>
  <si>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</si>
  <si>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</si>
  <si>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</si>
  <si>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</si>
  <si>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</si>
  <si>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</si>
  <si>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</si>
  <si>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</si>
  <si>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</si>
  <si>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</si>
  <si>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</si>
  <si>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</si>
  <si>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</si>
  <si>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</si>
  <si>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</si>
  <si>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</si>
  <si>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</si>
  <si>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</si>
  <si>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</si>
  <si>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</si>
  <si>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</si>
  <si>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</si>
  <si>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</si>
  <si>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</si>
  <si>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</si>
  <si>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</si>
  <si>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</si>
  <si>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</si>
  <si>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</si>
  <si>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</si>
  <si>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</si>
  <si>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</si>
  <si>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</si>
  <si>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</si>
  <si>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</si>
  <si>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</si>
  <si>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</si>
  <si>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</si>
  <si>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</si>
  <si>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</si>
  <si>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</si>
  <si>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</si>
  <si>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</si>
  <si>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</si>
  <si>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</si>
  <si>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</si>
  <si>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</si>
  <si>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</si>
  <si>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</si>
  <si>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</si>
  <si>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</si>
  <si>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</si>
  <si>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</si>
  <si>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</si>
  <si>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</si>
  <si>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</si>
  <si>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</si>
  <si>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</si>
  <si>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</si>
  <si>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</si>
  <si>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</si>
  <si>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</si>
  <si>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</si>
  <si>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</si>
  <si>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</si>
  <si>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</si>
  <si>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</si>
  <si>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</si>
  <si>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</si>
  <si>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</si>
  <si>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</si>
  <si>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</si>
  <si>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</si>
  <si>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</si>
  <si>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</si>
  <si>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</si>
  <si>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</si>
  <si>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</si>
  <si>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</si>
  <si>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</si>
  <si>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</si>
  <si>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</si>
  <si>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</si>
  <si>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</si>
  <si>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</si>
  <si>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</si>
  <si>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</si>
  <si>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</si>
  <si>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</si>
  <si>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</si>
  <si>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</si>
  <si>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</si>
  <si>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</si>
  <si>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</si>
  <si>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</si>
  <si>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</si>
  <si>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</si>
  <si>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</si>
  <si>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</si>
  <si>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</si>
  <si>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</si>
  <si>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</si>
  <si>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</si>
  <si>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</si>
  <si>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</si>
  <si>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</si>
  <si>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</si>
  <si>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</si>
  <si>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</si>
  <si>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</si>
  <si>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</si>
  <si>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</si>
  <si>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</si>
  <si>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</si>
  <si>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</si>
  <si>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</si>
  <si>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</si>
  <si>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</si>
  <si>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</si>
  <si>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</si>
  <si>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</si>
  <si>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</si>
  <si>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</si>
  <si>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</si>
  <si>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</si>
  <si>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</si>
  <si>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</si>
  <si>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</si>
  <si>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</si>
  <si>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</si>
  <si>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</si>
  <si>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</si>
  <si>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</si>
  <si>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</si>
  <si>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</si>
  <si>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</si>
  <si>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</si>
  <si>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</si>
  <si>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</si>
  <si>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</si>
  <si>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</si>
  <si>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</si>
  <si>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</si>
  <si>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</si>
  <si>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</si>
  <si>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</si>
  <si>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</si>
  <si>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</si>
  <si>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</si>
  <si>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</si>
  <si>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</si>
  <si>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</si>
  <si>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</si>
  <si>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</si>
  <si>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</si>
  <si>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</si>
  <si>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</si>
  <si>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</si>
  <si>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</si>
  <si>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</si>
  <si>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</si>
  <si>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</si>
  <si>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</si>
  <si>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</si>
  <si>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</si>
  <si>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</si>
  <si>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</si>
  <si>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</si>
  <si>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</si>
  <si>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</si>
  <si>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</si>
  <si>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</si>
  <si>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</si>
  <si>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</si>
  <si>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</si>
  <si>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</si>
  <si>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</si>
  <si>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</si>
  <si>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</si>
  <si>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</si>
  <si>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</si>
  <si>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</si>
  <si>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</si>
  <si>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</si>
  <si>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</si>
  <si>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</si>
  <si>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</si>
  <si>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</si>
  <si>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</si>
  <si>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</si>
  <si>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</si>
  <si>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</si>
  <si>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</si>
  <si>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</si>
  <si>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</si>
  <si>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</si>
  <si>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</si>
  <si>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</si>
  <si>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</si>
  <si>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</si>
  <si>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</si>
  <si>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</si>
  <si>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</si>
  <si>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</si>
  <si>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</si>
  <si>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</si>
  <si>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</si>
  <si>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</si>
  <si>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</si>
  <si>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</si>
  <si>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</si>
  <si>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</si>
  <si>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</si>
  <si>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</si>
  <si>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</si>
  <si>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</si>
  <si>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</si>
  <si>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</si>
  <si>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</si>
  <si>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</si>
  <si>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</si>
  <si>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</si>
  <si>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</si>
  <si>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</si>
  <si>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</si>
  <si>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</si>
  <si>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</si>
  <si>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</si>
  <si>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</si>
  <si>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</si>
  <si>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</si>
  <si>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</si>
  <si>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</si>
  <si>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</si>
  <si>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</si>
  <si>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</si>
  <si>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</si>
  <si>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</si>
  <si>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</si>
  <si>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</si>
  <si>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</si>
  <si>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</si>
  <si>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</si>
  <si>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</si>
  <si>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</si>
  <si>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</si>
  <si>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</si>
  <si>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</si>
  <si>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</si>
  <si>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</si>
  <si>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</si>
  <si>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</si>
  <si>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</si>
  <si>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</si>
  <si>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</si>
  <si>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</si>
  <si>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</si>
  <si>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</si>
  <si>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</si>
  <si>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</si>
  <si>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</si>
  <si>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</si>
  <si>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</si>
  <si>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</si>
  <si>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</si>
  <si>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</si>
  <si>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</si>
  <si>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</si>
  <si>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</si>
  <si>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</si>
  <si>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</si>
  <si>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</si>
  <si>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</si>
  <si>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</si>
  <si>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</si>
  <si>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</si>
  <si>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</si>
  <si>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</si>
  <si>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</si>
  <si>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</si>
  <si>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</si>
  <si>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</si>
  <si>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</si>
  <si>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</si>
  <si>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</si>
  <si>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</si>
  <si>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</si>
  <si>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</si>
  <si>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</si>
  <si>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</si>
  <si>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</si>
  <si>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</si>
  <si>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</si>
  <si>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</si>
  <si>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</si>
  <si>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</si>
  <si>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</si>
  <si>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</si>
  <si>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</si>
  <si>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</si>
  <si>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</si>
  <si>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</si>
  <si>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</si>
  <si>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</si>
  <si>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</si>
  <si>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</si>
  <si>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</si>
  <si>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</si>
  <si>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</si>
  <si>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</si>
  <si>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</si>
  <si>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</si>
  <si>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</si>
  <si>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</si>
  <si>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</si>
  <si>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</si>
  <si>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</si>
  <si>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</si>
  <si>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</si>
  <si>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</si>
  <si>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</si>
  <si>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</si>
  <si>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</si>
  <si>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</si>
  <si>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</si>
  <si>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</si>
  <si>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</si>
  <si>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</si>
  <si>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</si>
  <si>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</si>
  <si>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</si>
  <si>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</si>
  <si>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</si>
  <si>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</si>
  <si>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</si>
  <si>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</si>
  <si>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</si>
  <si>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</si>
  <si>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</si>
  <si>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</si>
  <si>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</si>
  <si>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</si>
  <si>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</si>
  <si>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</si>
  <si>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</si>
  <si>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</si>
  <si>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</si>
  <si>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</si>
  <si>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</si>
  <si>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</si>
  <si>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</si>
  <si>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</si>
  <si>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</si>
  <si>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</si>
  <si>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</si>
  <si>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</si>
  <si>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</si>
  <si>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</si>
  <si>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</si>
  <si>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</si>
  <si>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</si>
  <si>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</si>
  <si>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</si>
  <si>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</si>
  <si>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</si>
  <si>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</si>
  <si>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</si>
  <si>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</si>
  <si>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</si>
  <si>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</si>
  <si>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</si>
  <si>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</si>
  <si>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</si>
  <si>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</si>
  <si>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</si>
  <si>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</si>
  <si>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</si>
  <si>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</si>
  <si>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</si>
  <si>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</si>
  <si>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</si>
  <si>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</si>
  <si>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</si>
  <si>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</si>
  <si>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</si>
  <si>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</si>
  <si>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</si>
  <si>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</si>
  <si>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</si>
  <si>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</si>
  <si>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</si>
  <si>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</si>
  <si>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</si>
  <si>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</si>
  <si>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</si>
  <si>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</si>
  <si>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</si>
  <si>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</si>
  <si>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</si>
  <si>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</si>
  <si>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</si>
  <si>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</si>
  <si>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</si>
  <si>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</si>
  <si>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</si>
  <si>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</si>
  <si>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</si>
  <si>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</si>
  <si>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</si>
  <si>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</si>
  <si>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</si>
  <si>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</si>
  <si>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</si>
  <si>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</si>
  <si>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</si>
  <si>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</si>
  <si>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</si>
  <si>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</si>
  <si>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</si>
  <si>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</si>
  <si>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</si>
  <si>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</si>
  <si>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</si>
  <si>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</si>
  <si>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</si>
  <si>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</si>
  <si>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</si>
  <si>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</si>
  <si>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</si>
  <si>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</si>
  <si>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</si>
  <si>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</si>
  <si>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</si>
  <si>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</si>
  <si>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</si>
  <si>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</si>
  <si>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</si>
  <si>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</si>
  <si>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</si>
  <si>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</si>
  <si>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</si>
  <si>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</si>
  <si>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</si>
  <si>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</si>
  <si>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</si>
  <si>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</si>
  <si>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</si>
  <si>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</si>
  <si>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</si>
  <si>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</si>
  <si>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</si>
  <si>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</si>
  <si>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</si>
  <si>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</si>
  <si>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</si>
  <si>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</si>
  <si>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</si>
  <si>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</si>
  <si>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</si>
  <si>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</si>
  <si>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</si>
  <si>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</si>
  <si>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</si>
  <si>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</si>
  <si>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</si>
  <si>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</si>
  <si>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</si>
  <si>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</si>
  <si>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</si>
  <si>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</si>
  <si>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</si>
  <si>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</si>
  <si>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</si>
  <si>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</si>
  <si>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</si>
  <si>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</si>
  <si>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</si>
  <si>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</si>
  <si>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</si>
  <si>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</si>
  <si>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</si>
  <si>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</si>
  <si>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</si>
  <si>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</si>
  <si>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</si>
  <si>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</si>
  <si>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</si>
  <si>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</si>
  <si>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</si>
  <si>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</si>
  <si>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</si>
  <si>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</si>
  <si>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</si>
  <si>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</si>
  <si>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</si>
  <si>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</si>
  <si>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</si>
  <si>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</si>
  <si>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</si>
  <si>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</si>
  <si>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</si>
  <si>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</si>
  <si>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</si>
  <si>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</si>
  <si>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</si>
  <si>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</si>
  <si>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</si>
  <si>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</si>
  <si>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</si>
  <si>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</si>
  <si>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</si>
  <si>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</si>
  <si>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</si>
  <si>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</si>
  <si>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</si>
  <si>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</si>
  <si>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</si>
  <si>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</si>
  <si>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</si>
  <si>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</si>
  <si>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</si>
  <si>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</si>
  <si>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</si>
  <si>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</si>
  <si>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</si>
  <si>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</si>
  <si>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</si>
  <si>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</si>
  <si>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</si>
  <si>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</si>
  <si>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</si>
  <si>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</si>
  <si>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</si>
  <si>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</si>
  <si>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</si>
  <si>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</si>
  <si>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</si>
  <si>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</si>
  <si>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</si>
  <si>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</si>
  <si>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</si>
  <si>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</si>
  <si>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</si>
  <si>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</si>
  <si>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</si>
  <si>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</si>
  <si>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</si>
  <si>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</si>
  <si>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</si>
  <si>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</si>
  <si>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</si>
  <si>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</si>
  <si>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</si>
  <si>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</si>
  <si>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</si>
  <si>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</si>
  <si>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</si>
  <si>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</si>
  <si>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</si>
  <si>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</si>
  <si>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</si>
  <si>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</si>
  <si>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</si>
  <si>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</si>
  <si>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</si>
  <si>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</si>
  <si>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</si>
  <si>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</si>
  <si>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</si>
  <si>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</si>
  <si>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</si>
  <si>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</si>
  <si>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</si>
  <si>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</si>
  <si>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</si>
  <si>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</si>
  <si>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</si>
  <si>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</si>
  <si>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</si>
  <si>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</si>
  <si>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</si>
  <si>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</si>
  <si>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</si>
  <si>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</si>
  <si>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</si>
  <si>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</si>
  <si>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</si>
  <si>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</si>
  <si>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</si>
  <si>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</si>
  <si>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</si>
  <si>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</si>
  <si>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</si>
  <si>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</si>
  <si>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</si>
  <si>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</si>
  <si>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</si>
  <si>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</si>
  <si>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</si>
  <si>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</si>
  <si>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</si>
  <si>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</si>
  <si>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</si>
  <si>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</si>
  <si>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</si>
  <si>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</si>
  <si>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</si>
  <si>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</si>
  <si>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</si>
  <si>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</si>
  <si>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</si>
  <si>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</si>
  <si>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</si>
  <si>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</si>
  <si>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</si>
  <si>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</si>
  <si>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</si>
  <si>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</si>
  <si>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</si>
  <si>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</si>
  <si>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</si>
  <si>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</si>
  <si>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</si>
  <si>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</si>
  <si>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</si>
  <si>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</si>
  <si>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</si>
  <si>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</si>
  <si>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</si>
  <si>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</si>
  <si>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</si>
  <si>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</si>
  <si>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</si>
  <si>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</si>
  <si>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</si>
  <si>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</si>
  <si>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</si>
  <si>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</si>
  <si>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</si>
  <si>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</si>
  <si>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</si>
  <si>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</si>
  <si>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</si>
  <si>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</si>
  <si>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</si>
  <si>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</si>
  <si>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</si>
  <si>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</si>
  <si>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</si>
  <si>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</si>
  <si>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</si>
  <si>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</si>
  <si>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</si>
  <si>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</si>
  <si>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</si>
  <si>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</si>
  <si>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</si>
  <si>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</si>
  <si>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</si>
  <si>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</si>
  <si>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</si>
  <si>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</si>
  <si>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</si>
  <si>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</si>
  <si>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</si>
  <si>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</si>
  <si>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</si>
  <si>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</si>
  <si>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</si>
  <si>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</si>
  <si>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</si>
  <si>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</si>
  <si>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</si>
  <si>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</si>
  <si>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</si>
  <si>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</si>
  <si>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</si>
  <si>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</si>
  <si>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</si>
  <si>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</si>
  <si>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</si>
  <si>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</si>
  <si>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</si>
  <si>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</si>
  <si>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</si>
  <si>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</si>
  <si>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</si>
  <si>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</si>
  <si>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</si>
  <si>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</si>
  <si>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</si>
  <si>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</si>
  <si>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</si>
  <si>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</si>
  <si>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</si>
  <si>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</si>
  <si>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</si>
  <si>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</si>
  <si>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</si>
  <si>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</si>
  <si>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</si>
  <si>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</si>
  <si>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</si>
  <si>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</si>
  <si>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</si>
  <si>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</si>
  <si>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</si>
  <si>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</si>
  <si>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</si>
  <si>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</si>
  <si>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</si>
  <si>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</si>
  <si>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</si>
  <si>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</si>
  <si>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</si>
  <si>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</si>
  <si>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</si>
  <si>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</si>
  <si>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</si>
  <si>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</si>
  <si>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</si>
  <si>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</si>
  <si>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</si>
  <si>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</si>
  <si>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</si>
  <si>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</si>
  <si>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</si>
  <si>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</si>
  <si>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</si>
  <si>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</si>
  <si>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</si>
  <si>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</si>
  <si>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</si>
  <si>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</si>
  <si>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</si>
  <si>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</si>
  <si>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</si>
  <si>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</si>
  <si>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</si>
  <si>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</si>
  <si>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</si>
  <si>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</si>
  <si>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</si>
  <si>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</si>
  <si>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</si>
  <si>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</si>
  <si>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</si>
  <si>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</si>
  <si>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</si>
  <si>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</si>
  <si>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</si>
  <si>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</si>
  <si>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</si>
  <si>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</si>
  <si>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</si>
  <si>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</si>
  <si>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</si>
  <si>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</si>
  <si>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</si>
  <si>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</si>
  <si>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</si>
  <si>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</si>
  <si>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</si>
  <si>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</si>
  <si>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</si>
  <si>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</si>
  <si>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</si>
  <si>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</si>
  <si>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</si>
  <si>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</si>
  <si>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</si>
  <si>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</si>
  <si>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</si>
  <si>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</si>
  <si>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</si>
  <si>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</si>
  <si>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</si>
  <si>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</si>
  <si>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</si>
  <si>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</si>
  <si>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</si>
  <si>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</si>
  <si>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</si>
  <si>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</si>
  <si>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</si>
  <si>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</si>
  <si>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</si>
  <si>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</si>
  <si>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</si>
  <si>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</si>
  <si>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</si>
  <si>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</si>
  <si>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</si>
  <si>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</si>
  <si>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</si>
  <si>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</si>
  <si>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</si>
  <si>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</si>
  <si>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</si>
  <si>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</si>
  <si>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</si>
  <si>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</si>
  <si>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</si>
  <si>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</si>
  <si>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</si>
  <si>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</si>
  <si>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</si>
  <si>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</si>
  <si>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</si>
  <si>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</si>
  <si>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</si>
  <si>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</si>
  <si>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</si>
  <si>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</si>
  <si>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</si>
  <si>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</si>
  <si>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</si>
  <si>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</si>
  <si>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</si>
  <si>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</si>
  <si>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</si>
  <si>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</si>
  <si>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</si>
  <si>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</si>
  <si>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</si>
  <si>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</si>
  <si>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</si>
  <si>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</si>
  <si>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</si>
  <si>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</si>
  <si>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</si>
  <si>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</si>
  <si>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</si>
  <si>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</si>
  <si>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</si>
  <si>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</si>
  <si>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</si>
  <si>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</si>
  <si>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</si>
  <si>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</si>
  <si>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</si>
  <si>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</si>
  <si>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</si>
  <si>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</si>
  <si>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</si>
  <si>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</si>
  <si>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</si>
  <si>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</si>
  <si>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</si>
  <si>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</si>
  <si>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</si>
  <si>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</si>
  <si>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</si>
  <si>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</si>
  <si>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</si>
  <si>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</si>
  <si>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</si>
  <si>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</si>
  <si>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</si>
  <si>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</si>
  <si>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</si>
  <si>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</si>
  <si>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</si>
  <si>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</si>
  <si>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</si>
  <si>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</si>
  <si>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</si>
  <si>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</si>
  <si>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</si>
  <si>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</si>
  <si>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</si>
  <si>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</si>
  <si>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</si>
  <si>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</si>
  <si>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</si>
  <si>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</si>
  <si>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</si>
  <si>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</si>
  <si>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</si>
  <si>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</si>
  <si>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</si>
  <si>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</si>
  <si>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</si>
  <si>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</si>
  <si>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</si>
  <si>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</si>
  <si>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</si>
  <si>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</si>
  <si>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</si>
  <si>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</si>
  <si>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</si>
  <si>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</si>
  <si>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</si>
  <si>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</si>
  <si>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</si>
  <si>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</si>
  <si>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</si>
  <si>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</si>
  <si>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</si>
  <si>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</si>
  <si>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</si>
  <si>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</si>
  <si>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</si>
  <si>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</si>
  <si>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</si>
  <si>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</si>
  <si>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</si>
  <si>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</si>
  <si>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</si>
  <si>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</si>
  <si>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</si>
  <si>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</si>
  <si>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</si>
  <si>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</si>
  <si>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</si>
  <si>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</si>
  <si>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</si>
  <si>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</si>
  <si>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</si>
  <si>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</si>
  <si>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</si>
  <si>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</si>
  <si>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</si>
  <si>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</si>
  <si>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</si>
  <si>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</si>
  <si>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</si>
  <si>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</si>
  <si>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</si>
  <si>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</si>
  <si>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</si>
  <si>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</si>
  <si>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</si>
  <si>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</si>
  <si>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</si>
  <si>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</si>
  <si>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</si>
  <si>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</si>
  <si>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</si>
  <si>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</si>
  <si>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</si>
  <si>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</si>
  <si>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</si>
  <si>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</si>
  <si>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</si>
  <si>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</si>
  <si>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</si>
  <si>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</si>
  <si>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</si>
  <si>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</si>
  <si>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</si>
  <si>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</si>
  <si>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</si>
  <si>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</si>
  <si>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</si>
  <si>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</si>
  <si>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</si>
  <si>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</si>
  <si>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</si>
  <si>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</si>
  <si>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</si>
  <si>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</si>
  <si>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</si>
  <si>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</si>
  <si>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</si>
  <si>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</si>
  <si>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</si>
  <si>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</si>
  <si>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</si>
  <si>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</si>
  <si>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</si>
  <si>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</si>
  <si>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</si>
  <si>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</si>
  <si>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</si>
  <si>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</si>
  <si>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</si>
  <si>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</si>
  <si>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</si>
  <si>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</si>
  <si>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</si>
  <si>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</si>
  <si>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</si>
  <si>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</si>
  <si>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</si>
  <si>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</si>
  <si>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</si>
  <si>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</si>
  <si>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</si>
  <si>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</si>
  <si>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</si>
  <si>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</si>
  <si>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</si>
  <si>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</si>
  <si>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</si>
  <si>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</si>
  <si>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</si>
  <si>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</si>
  <si>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</si>
  <si>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</si>
  <si>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</si>
  <si>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</si>
  <si>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</si>
  <si>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</si>
  <si>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</si>
  <si>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</si>
  <si>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</si>
  <si>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</si>
  <si>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</si>
  <si>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</si>
  <si>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</si>
  <si>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</si>
  <si>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</si>
  <si>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</si>
  <si>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</si>
  <si>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</si>
  <si>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</si>
  <si>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</si>
  <si>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</si>
  <si>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</si>
  <si>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</si>
  <si>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</si>
  <si>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</si>
  <si>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</si>
  <si>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</si>
  <si>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</si>
  <si>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</si>
  <si>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</si>
  <si>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</si>
  <si>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</si>
  <si>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</si>
  <si>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</si>
  <si>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</si>
  <si>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</si>
  <si>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</si>
  <si>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</si>
  <si>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</si>
  <si>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</si>
  <si>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</si>
  <si>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</si>
  <si>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</si>
  <si>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</si>
  <si>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</si>
  <si>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</si>
  <si>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</si>
  <si>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</si>
  <si>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</si>
  <si>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</si>
  <si>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</si>
  <si>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</si>
  <si>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</si>
  <si>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</si>
  <si>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</si>
  <si>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</si>
  <si>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</si>
  <si>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</si>
  <si>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</si>
  <si>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</si>
  <si>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</si>
  <si>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</si>
  <si>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</si>
  <si>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</si>
  <si>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</si>
  <si>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</si>
  <si>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</si>
  <si>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</si>
  <si>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</si>
  <si>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</si>
  <si>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</si>
  <si>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</si>
  <si>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</si>
  <si>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</si>
  <si>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</si>
  <si>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</si>
  <si>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</si>
  <si>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</si>
  <si>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</si>
  <si>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</si>
  <si>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</si>
  <si>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</si>
  <si>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</si>
  <si>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</si>
  <si>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</si>
  <si>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</si>
  <si>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</si>
  <si>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</si>
  <si>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</si>
  <si>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</si>
  <si>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</si>
  <si>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</si>
  <si>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</si>
  <si>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</si>
  <si>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</si>
  <si>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</si>
  <si>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</si>
  <si>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</si>
  <si>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</si>
  <si>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</si>
  <si>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</si>
  <si>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</si>
  <si>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</si>
  <si>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</si>
  <si>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</si>
  <si>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</si>
  <si>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</si>
  <si>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</si>
  <si>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</si>
  <si>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</si>
  <si>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</si>
  <si>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</si>
  <si>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</si>
  <si>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</si>
  <si>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</si>
  <si>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</si>
  <si>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</si>
  <si>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</si>
  <si>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</si>
  <si>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</si>
  <si>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</si>
  <si>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</si>
  <si>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</si>
  <si>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</si>
  <si>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</si>
  <si>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</si>
  <si>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</si>
  <si>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</si>
  <si>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</si>
  <si>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</si>
  <si>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</si>
  <si>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</si>
  <si>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</si>
  <si>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</si>
  <si>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</si>
  <si>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</si>
  <si>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</si>
  <si>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</si>
  <si>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</si>
  <si>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</si>
  <si>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</si>
  <si>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</si>
  <si>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</si>
  <si>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</si>
  <si>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</si>
  <si>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</si>
  <si>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</si>
  <si>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</si>
  <si>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</si>
  <si>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</si>
  <si>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</si>
  <si>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</si>
  <si>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</si>
  <si>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</si>
  <si>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</si>
  <si>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</si>
  <si>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</si>
  <si>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</si>
  <si>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</si>
  <si>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</si>
  <si>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</si>
  <si>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</si>
  <si>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</si>
  <si>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</si>
  <si>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</si>
  <si>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</si>
  <si>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</si>
  <si>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</si>
  <si>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</si>
  <si>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</si>
  <si>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</si>
  <si>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</si>
  <si>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</si>
  <si>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</si>
  <si>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</si>
  <si>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</si>
  <si>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</si>
  <si>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</si>
  <si>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</si>
  <si>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</si>
  <si>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</si>
  <si>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</si>
  <si>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</si>
  <si>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</si>
  <si>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</si>
  <si>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</si>
  <si>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</si>
  <si>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</si>
  <si>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</si>
  <si>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</si>
  <si>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</si>
  <si>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</si>
  <si>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</si>
  <si>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</si>
  <si>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</si>
  <si>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</si>
  <si>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</si>
  <si>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</si>
  <si>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</si>
  <si>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</si>
  <si>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</si>
  <si>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</si>
  <si>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</si>
  <si>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</si>
  <si>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</si>
  <si>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</si>
  <si>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</si>
  <si>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</si>
  <si>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</si>
  <si>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</si>
  <si>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</si>
  <si>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</si>
  <si>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</si>
  <si>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</si>
  <si>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</si>
  <si>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</si>
  <si>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</si>
  <si>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</si>
  <si>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</si>
  <si>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</si>
  <si>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</si>
  <si>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</si>
  <si>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</si>
  <si>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</si>
  <si>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</si>
  <si>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</si>
  <si>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</si>
  <si>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</si>
  <si>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</si>
  <si>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</si>
  <si>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</si>
  <si>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</si>
  <si>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</si>
  <si>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</si>
  <si>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</si>
  <si>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</si>
  <si>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</si>
  <si>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</si>
  <si>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</si>
  <si>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</si>
  <si>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</si>
  <si>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</si>
  <si>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</si>
  <si>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</si>
  <si>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</si>
  <si>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</si>
  <si>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</si>
  <si>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</si>
  <si>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</si>
  <si>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</si>
  <si>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</si>
  <si>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</si>
  <si>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</si>
  <si>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</si>
  <si>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</si>
  <si>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</si>
  <si>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</si>
  <si>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</si>
  <si>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</si>
  <si>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</si>
  <si>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</si>
  <si>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</si>
  <si>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</si>
  <si>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</si>
  <si>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</si>
  <si>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</si>
  <si>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</si>
  <si>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</si>
  <si>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</si>
  <si>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</si>
  <si>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</si>
  <si>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</si>
  <si>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</si>
  <si>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</si>
  <si>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</si>
  <si>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</si>
  <si>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</si>
  <si>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</si>
  <si>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</si>
  <si>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</si>
  <si>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</si>
  <si>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</si>
  <si>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</si>
  <si>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</si>
  <si>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</si>
  <si>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</si>
  <si>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</si>
  <si>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</si>
  <si>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</si>
  <si>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</si>
  <si>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</si>
  <si>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</si>
  <si>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</si>
  <si>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</si>
  <si>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</si>
  <si>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</si>
  <si>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</si>
  <si>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</si>
  <si>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</si>
  <si>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</si>
  <si>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</si>
  <si>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</si>
  <si>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</si>
  <si>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</si>
  <si>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</si>
  <si>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</si>
  <si>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</si>
  <si>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</si>
  <si>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</si>
  <si>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</si>
  <si>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</si>
  <si>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</si>
  <si>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</si>
  <si>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</si>
  <si>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</si>
  <si>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</si>
  <si>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</si>
  <si>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</si>
  <si>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</si>
  <si>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</si>
  <si>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</si>
  <si>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</si>
  <si>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</si>
  <si>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</si>
  <si>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</si>
  <si>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</si>
  <si>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</si>
  <si>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</si>
  <si>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</si>
  <si>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</si>
  <si>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</si>
  <si>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</si>
  <si>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</si>
  <si>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</si>
  <si>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</si>
  <si>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</si>
  <si>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</si>
  <si>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</si>
  <si>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</si>
  <si>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</si>
  <si>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</si>
  <si>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</si>
  <si>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</si>
  <si>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</si>
  <si>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</si>
  <si>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</si>
  <si>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</si>
  <si>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</si>
  <si>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</si>
  <si>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</si>
  <si>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</si>
  <si>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</si>
  <si>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</si>
  <si>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</si>
  <si>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</si>
  <si>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</si>
  <si>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</si>
  <si>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</si>
  <si>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</si>
  <si>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</si>
  <si>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</si>
  <si>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</si>
  <si>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</si>
  <si>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</si>
  <si>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</si>
  <si>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</si>
  <si>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</si>
  <si>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</si>
  <si>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</si>
  <si>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</si>
  <si>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</si>
  <si>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</si>
  <si>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</si>
  <si>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</si>
  <si>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</si>
  <si>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</si>
  <si>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</si>
  <si>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</si>
  <si>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</si>
  <si>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</si>
  <si>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</si>
  <si>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</si>
  <si>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</si>
  <si>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</si>
  <si>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</si>
  <si>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</si>
  <si>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</si>
  <si>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</si>
  <si>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</si>
  <si>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</si>
  <si>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</si>
  <si>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</si>
  <si>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</si>
  <si>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</si>
  <si>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</si>
  <si>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</si>
  <si>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</si>
  <si>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</si>
  <si>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</si>
  <si>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</si>
  <si>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</si>
  <si>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</si>
  <si>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</si>
  <si>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</si>
  <si>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</si>
  <si>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</si>
  <si>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</si>
  <si>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</si>
  <si>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</si>
  <si>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</si>
  <si>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</si>
  <si>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</si>
  <si>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</si>
  <si>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</si>
  <si>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</si>
  <si>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</si>
  <si>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</si>
  <si>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</si>
  <si>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</si>
  <si>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</si>
  <si>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</si>
  <si>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</si>
  <si>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</si>
  <si>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</si>
  <si>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</si>
  <si>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</si>
  <si>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</si>
  <si>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</si>
  <si>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</si>
  <si>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</si>
  <si>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</si>
  <si>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</si>
  <si>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</si>
  <si>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</si>
  <si>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</si>
  <si>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</si>
  <si>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</si>
  <si>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</si>
  <si>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</si>
  <si>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</si>
  <si>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</si>
  <si>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</si>
  <si>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</si>
  <si>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</si>
  <si>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</si>
  <si>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</si>
  <si>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</si>
  <si>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</si>
  <si>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</si>
  <si>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</si>
  <si>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</si>
  <si>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</si>
  <si>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</si>
  <si>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</si>
  <si>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</si>
  <si>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</si>
  <si>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</si>
  <si>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</si>
  <si>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</si>
  <si>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</si>
  <si>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</si>
  <si>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</si>
  <si>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</si>
  <si>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</si>
  <si>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</si>
  <si>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</si>
  <si>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</si>
  <si>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</si>
  <si>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</si>
  <si>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</si>
  <si>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</si>
  <si>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</si>
  <si>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</si>
  <si>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</si>
  <si>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</si>
  <si>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</si>
  <si>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</si>
  <si>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</si>
  <si>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</si>
  <si>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</si>
  <si>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</si>
  <si>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</si>
  <si>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</si>
  <si>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</si>
  <si>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</si>
  <si>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</si>
  <si>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</si>
  <si>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</si>
  <si>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</si>
  <si>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</si>
  <si>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</si>
  <si>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</si>
  <si>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</si>
  <si>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</si>
  <si>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</si>
  <si>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</si>
  <si>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</si>
  <si>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</si>
  <si>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</si>
  <si>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</si>
  <si>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</si>
  <si>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</si>
  <si>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</si>
  <si>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</si>
  <si>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</si>
  <si>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</si>
  <si>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</si>
  <si>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</si>
  <si>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</si>
  <si>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</si>
  <si>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</si>
  <si>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</si>
  <si>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</si>
  <si>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</si>
  <si>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</si>
  <si>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</si>
  <si>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</si>
  <si>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</si>
  <si>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</si>
  <si>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</si>
  <si>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</si>
  <si>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</si>
  <si>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</si>
  <si>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</si>
  <si>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</si>
  <si>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</si>
  <si>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</si>
  <si>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</si>
  <si>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</si>
  <si>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</si>
  <si>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</si>
  <si>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</si>
  <si>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</si>
  <si>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</si>
  <si>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</si>
  <si>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</si>
  <si>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</si>
  <si>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</si>
  <si>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</si>
  <si>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</si>
  <si>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</si>
  <si>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</si>
  <si>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</si>
  <si>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</si>
  <si>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</si>
  <si>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</si>
  <si>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</si>
  <si>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</si>
  <si>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</si>
  <si>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</si>
  <si>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</si>
  <si>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</si>
  <si>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</si>
  <si>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</si>
  <si>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</si>
  <si>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</si>
  <si>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</si>
  <si>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</si>
  <si>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</si>
  <si>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</si>
  <si>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</si>
  <si>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</si>
  <si>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</si>
  <si>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</si>
  <si>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</si>
  <si>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</si>
  <si>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</si>
  <si>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</si>
  <si>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</si>
  <si>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</si>
  <si>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</si>
  <si>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</si>
  <si>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</si>
  <si>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</si>
  <si>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</si>
  <si>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</si>
  <si>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</si>
  <si>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</si>
  <si>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</si>
  <si>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</si>
  <si>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</si>
  <si>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</si>
  <si>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</si>
  <si>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</si>
  <si>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</si>
  <si>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</si>
  <si>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</si>
  <si>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</si>
  <si>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</si>
  <si>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</si>
  <si>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</si>
  <si>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</si>
  <si>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</si>
  <si>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</si>
  <si>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</si>
  <si>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</si>
  <si>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</si>
  <si>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</si>
  <si>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</si>
  <si>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</si>
  <si>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</si>
  <si>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</si>
  <si>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</si>
  <si>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</si>
  <si>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</si>
  <si>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</si>
  <si>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</si>
  <si>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</si>
  <si>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</si>
  <si>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</si>
  <si>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</si>
  <si>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</si>
  <si>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</si>
  <si>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</si>
  <si>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</si>
  <si>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</si>
  <si>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</si>
  <si>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</si>
  <si>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</si>
  <si>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</si>
  <si>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</si>
  <si>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</si>
  <si>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</si>
  <si>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</si>
  <si>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</si>
  <si>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</si>
  <si>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</si>
  <si>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</si>
  <si>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</si>
  <si>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</si>
  <si>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</si>
  <si>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</si>
  <si>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</si>
  <si>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</si>
  <si>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</si>
  <si>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</si>
  <si>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</si>
  <si>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</si>
  <si>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</si>
  <si>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</si>
  <si>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</si>
  <si>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</si>
  <si>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</si>
  <si>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</si>
  <si>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</si>
  <si>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</si>
  <si>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</si>
  <si>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</si>
  <si>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</si>
  <si>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</si>
  <si>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</si>
  <si>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</si>
  <si>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</si>
  <si>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</si>
  <si>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</si>
  <si>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</si>
  <si>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</si>
  <si>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</si>
  <si>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</si>
  <si>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</si>
  <si>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</si>
  <si>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</si>
  <si>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</si>
  <si>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</si>
  <si>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</si>
  <si>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</si>
  <si>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</si>
  <si>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</si>
  <si>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</si>
  <si>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</si>
  <si>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</si>
  <si>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</si>
  <si>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</si>
  <si>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</si>
  <si>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</si>
  <si>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</si>
  <si>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</si>
  <si>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</si>
  <si>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</si>
  <si>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</si>
  <si>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</si>
  <si>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</si>
  <si>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</si>
  <si>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</si>
  <si>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</si>
  <si>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</si>
  <si>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</si>
  <si>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</si>
  <si>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</si>
  <si>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</si>
  <si>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</si>
  <si>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</si>
  <si>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</si>
  <si>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</si>
  <si>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</si>
  <si>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</si>
  <si>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</si>
  <si>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</si>
  <si>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</si>
  <si>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</si>
  <si>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</si>
  <si>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</si>
  <si>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</si>
  <si>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</si>
  <si>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</si>
  <si>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</si>
  <si>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</si>
  <si>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</si>
  <si>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</si>
  <si>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</si>
  <si>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</si>
  <si>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</si>
  <si>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</si>
  <si>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</si>
  <si>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</si>
  <si>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</si>
  <si>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</si>
  <si>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</si>
  <si>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</si>
  <si>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</si>
  <si>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</si>
  <si>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</si>
  <si>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</si>
  <si>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</si>
  <si>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</si>
  <si>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</si>
  <si>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</si>
  <si>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</si>
  <si>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</si>
  <si>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</si>
  <si>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</si>
  <si>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</si>
  <si>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</si>
  <si>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</si>
  <si>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</si>
  <si>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</si>
  <si>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</si>
  <si>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</si>
  <si>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</si>
  <si>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</si>
  <si>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</si>
  <si>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</si>
  <si>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</si>
  <si>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</si>
  <si>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</si>
  <si>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</si>
  <si>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</si>
  <si>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</si>
  <si>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</si>
  <si>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</si>
  <si>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</si>
  <si>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</si>
  <si>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</si>
  <si>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</si>
  <si>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</si>
  <si>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</si>
  <si>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</si>
  <si>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</si>
  <si>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</si>
  <si>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</si>
  <si>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</si>
  <si>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</si>
  <si>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</si>
  <si>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</si>
  <si>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</si>
  <si>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</si>
  <si>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</si>
  <si>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</si>
  <si>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</si>
  <si>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</si>
  <si>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</si>
  <si>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</si>
  <si>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</si>
  <si>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</si>
  <si>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</si>
  <si>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</si>
  <si>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</si>
  <si>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</si>
  <si>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</si>
  <si>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</si>
  <si>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</si>
  <si>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</si>
  <si>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</si>
  <si>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</si>
  <si>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</si>
  <si>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</si>
  <si>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</si>
  <si>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</si>
  <si>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</si>
  <si>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</si>
  <si>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</si>
  <si>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</si>
  <si>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</si>
  <si>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</si>
  <si>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</si>
  <si>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</si>
  <si>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</si>
  <si>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</si>
  <si>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</si>
  <si>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</si>
  <si>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</si>
  <si>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</si>
  <si>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</si>
  <si>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</si>
  <si>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</si>
  <si>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</si>
  <si>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</si>
  <si>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</si>
  <si>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</si>
  <si>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</si>
  <si>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</si>
  <si>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</si>
  <si>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</si>
  <si>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</si>
  <si>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</si>
  <si>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</si>
  <si>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</si>
  <si>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</si>
  <si>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</si>
  <si>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</si>
  <si>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</si>
  <si>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</si>
  <si>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</si>
  <si>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</si>
  <si>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</si>
  <si>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</si>
  <si>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</si>
  <si>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</si>
  <si>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</si>
  <si>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</si>
  <si>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</si>
  <si>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</si>
  <si>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</si>
  <si>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</si>
  <si>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</si>
  <si>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</si>
  <si>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</si>
  <si>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</si>
  <si>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</si>
  <si>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</si>
  <si>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</si>
  <si>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</si>
  <si>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</si>
  <si>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</si>
  <si>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</si>
  <si>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</si>
  <si>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</si>
  <si>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</si>
  <si>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</si>
  <si>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</si>
  <si>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</si>
  <si>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</si>
  <si>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</si>
  <si>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</si>
  <si>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</si>
  <si>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</si>
  <si>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</si>
  <si>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</si>
  <si>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</si>
  <si>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</si>
  <si>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</si>
  <si>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</si>
  <si>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</si>
  <si>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</si>
  <si>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</si>
  <si>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</si>
  <si>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</si>
  <si>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</si>
  <si>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</si>
  <si>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</si>
  <si>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</si>
  <si>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</si>
  <si>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</si>
  <si>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</si>
  <si>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</si>
  <si>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</si>
  <si>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</si>
  <si>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</si>
  <si>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</si>
  <si>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</si>
  <si>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</si>
  <si>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</si>
  <si>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</si>
  <si>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</si>
  <si>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</si>
  <si>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</si>
  <si>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</si>
  <si>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</si>
  <si>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</si>
  <si>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</si>
  <si>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</si>
  <si>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</si>
  <si>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</si>
  <si>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</si>
  <si>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</si>
  <si>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</si>
  <si>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</si>
  <si>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</si>
  <si>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</si>
  <si>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</si>
  <si>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</si>
  <si>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</si>
  <si>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</si>
  <si>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</si>
  <si>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</si>
  <si>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</si>
  <si>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</si>
  <si>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</si>
  <si>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</si>
  <si>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</si>
  <si>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</si>
  <si>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</si>
  <si>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</si>
  <si>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</si>
  <si>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</si>
  <si>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</si>
  <si>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</si>
  <si>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</si>
  <si>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</si>
  <si>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</si>
  <si>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</si>
  <si>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</si>
  <si>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</si>
  <si>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</si>
  <si>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</si>
  <si>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</si>
  <si>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</si>
  <si>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</si>
  <si>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</si>
  <si>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</si>
  <si>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</si>
  <si>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</si>
  <si>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</si>
  <si>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</si>
  <si>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</si>
  <si>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</si>
  <si>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</si>
  <si>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</si>
  <si>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</si>
  <si>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</si>
  <si>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</si>
  <si>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</si>
  <si>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</si>
  <si>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</si>
  <si>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</si>
  <si>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</si>
  <si>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</si>
  <si>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</si>
  <si>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</si>
  <si>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</si>
  <si>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</si>
  <si>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</si>
  <si>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</si>
  <si>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</si>
  <si>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</si>
  <si>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</si>
  <si>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</si>
  <si>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</si>
  <si>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</si>
  <si>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</si>
  <si>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</si>
  <si>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</si>
  <si>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</si>
  <si>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</si>
  <si>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</si>
  <si>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</si>
  <si>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</si>
  <si>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</si>
  <si>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</si>
  <si>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</si>
  <si>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</si>
  <si>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</si>
  <si>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</si>
  <si>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</si>
  <si>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</si>
  <si>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</si>
  <si>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</si>
  <si>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</si>
  <si>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</si>
  <si>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</si>
  <si>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</si>
  <si>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</si>
  <si>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</si>
  <si>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</si>
  <si>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</si>
  <si>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</si>
  <si>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</si>
  <si>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</si>
  <si>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</si>
  <si>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</si>
  <si>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</si>
  <si>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</si>
  <si>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</si>
  <si>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</si>
  <si>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</si>
  <si>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</si>
  <si>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</si>
  <si>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</si>
  <si>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</si>
  <si>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</si>
  <si>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</si>
  <si>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</si>
  <si>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</si>
  <si>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</si>
  <si>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</si>
  <si>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</si>
  <si>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</si>
  <si>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</si>
  <si>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</si>
  <si>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</si>
  <si>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</si>
  <si>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</si>
  <si>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</si>
  <si>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</si>
  <si>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</si>
  <si>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</si>
  <si>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</si>
  <si>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</si>
  <si>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</si>
  <si>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</si>
  <si>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</si>
  <si>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</si>
  <si>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</si>
  <si>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</si>
  <si>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</si>
  <si>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</si>
  <si>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</si>
  <si>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</si>
  <si>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</si>
  <si>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</si>
  <si>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</si>
  <si>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</si>
  <si>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</si>
  <si>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</si>
  <si>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</si>
  <si>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</si>
  <si>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</si>
  <si>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</si>
  <si>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</si>
  <si>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</si>
  <si>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</si>
  <si>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</si>
  <si>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</si>
  <si>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</si>
  <si>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</si>
  <si>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</si>
  <si>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</si>
  <si>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</si>
  <si>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</si>
  <si>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</si>
  <si>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</si>
  <si>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</si>
  <si>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</si>
  <si>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</si>
  <si>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</si>
  <si>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</si>
  <si>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</si>
  <si>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</si>
  <si>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</si>
  <si>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</si>
  <si>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</si>
  <si>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</si>
  <si>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</si>
  <si>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</si>
  <si>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</si>
  <si>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</si>
  <si>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</si>
  <si>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</si>
  <si>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</si>
  <si>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</si>
  <si>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</si>
  <si>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</si>
  <si>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</si>
  <si>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</si>
  <si>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</si>
  <si>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</si>
  <si>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</si>
  <si>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</si>
  <si>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</si>
  <si>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</si>
  <si>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</si>
  <si>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</si>
  <si>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</si>
  <si>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</si>
  <si>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</si>
  <si>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</si>
  <si>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</si>
  <si>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</si>
  <si>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</si>
  <si>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</si>
  <si>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</si>
  <si>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</si>
  <si>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</si>
  <si>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</si>
  <si>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</si>
  <si>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</si>
  <si>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</si>
  <si>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</si>
  <si>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</si>
  <si>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</si>
  <si>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</si>
  <si>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</si>
  <si>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</si>
  <si>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</si>
  <si>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</si>
  <si>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</si>
  <si>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</si>
  <si>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</si>
  <si>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</si>
  <si>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</si>
  <si>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</si>
  <si>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</si>
  <si>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</si>
  <si>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</si>
  <si>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</si>
  <si>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</si>
  <si>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</si>
  <si>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</si>
  <si>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</si>
  <si>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</si>
  <si>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</si>
  <si>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</si>
  <si>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</si>
  <si>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</si>
  <si>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</si>
  <si>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</si>
  <si>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</si>
  <si>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</si>
  <si>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</si>
  <si>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</si>
  <si>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</si>
  <si>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</si>
  <si>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</si>
  <si>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</si>
  <si>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</si>
  <si>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</si>
  <si>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</si>
  <si>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</si>
  <si>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</si>
  <si>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</si>
  <si>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</si>
  <si>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</si>
  <si>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</si>
  <si>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</si>
  <si>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</si>
  <si>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</si>
  <si>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</si>
  <si>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</si>
  <si>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</si>
  <si>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</si>
  <si>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</si>
  <si>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</si>
  <si>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</si>
  <si>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</si>
  <si>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</si>
  <si>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</si>
  <si>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</si>
  <si>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</si>
  <si>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</si>
  <si>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</si>
  <si>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</si>
  <si>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</si>
  <si>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</si>
  <si>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</si>
  <si>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</si>
  <si>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</si>
  <si>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</si>
  <si>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</si>
  <si>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</si>
  <si>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</si>
  <si>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</si>
  <si>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</si>
  <si>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</si>
  <si>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</si>
  <si>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</si>
  <si>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</si>
  <si>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</si>
  <si>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</si>
  <si>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</si>
  <si>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</si>
  <si>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</si>
  <si>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</si>
  <si>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</si>
  <si>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</si>
  <si>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</si>
  <si>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</si>
  <si>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</si>
  <si>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</si>
  <si>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</si>
  <si>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</si>
  <si>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</si>
  <si>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</si>
  <si>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</si>
  <si>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</si>
  <si>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</si>
  <si>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</si>
  <si>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</si>
  <si>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</si>
  <si>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</si>
  <si>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</si>
  <si>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</si>
  <si>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</si>
  <si>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</si>
  <si>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</si>
  <si>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</si>
  <si>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</si>
  <si>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</si>
  <si>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</si>
  <si>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</si>
  <si>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</si>
  <si>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</si>
  <si>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</si>
  <si>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</si>
  <si>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</si>
  <si>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</si>
  <si>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</si>
  <si>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</si>
  <si>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</si>
  <si>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</si>
  <si>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</si>
  <si>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</si>
  <si>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</si>
  <si>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</si>
  <si>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</si>
  <si>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</si>
  <si>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</si>
  <si>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</si>
  <si>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</si>
  <si>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</si>
  <si>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</si>
  <si>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</si>
  <si>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</si>
  <si>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</si>
  <si>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</si>
  <si>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</si>
  <si>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</si>
  <si>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</si>
  <si>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</si>
  <si>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</si>
  <si>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</si>
  <si>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</si>
  <si>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</si>
  <si>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</si>
  <si>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</si>
  <si>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</si>
  <si>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</si>
  <si>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</si>
  <si>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</si>
  <si>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</si>
  <si>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</si>
  <si>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</si>
  <si>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</si>
  <si>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</si>
  <si>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</si>
  <si>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</si>
  <si>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</si>
  <si>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</si>
  <si>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</si>
  <si>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</si>
  <si>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</si>
  <si>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</si>
  <si>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</si>
  <si>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</si>
  <si>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</si>
  <si>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</si>
  <si>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</si>
  <si>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</si>
  <si>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</si>
  <si>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</si>
  <si>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</si>
  <si>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</si>
  <si>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</si>
  <si>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</si>
  <si>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</si>
  <si>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</si>
  <si>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</si>
  <si>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</si>
  <si>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</si>
  <si>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</si>
  <si>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</si>
  <si>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</si>
  <si>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</si>
  <si>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</si>
  <si>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</si>
  <si>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</si>
  <si>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</si>
  <si>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</si>
  <si>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</si>
  <si>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</si>
  <si>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</si>
  <si>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</si>
  <si>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</si>
  <si>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</si>
  <si>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</si>
  <si>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</si>
  <si>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</si>
  <si>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</si>
  <si>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</si>
  <si>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</si>
  <si>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</si>
  <si>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</si>
  <si>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</si>
  <si>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</si>
  <si>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</si>
  <si>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</si>
  <si>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</si>
  <si>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</si>
  <si>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</si>
  <si>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</si>
  <si>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</si>
  <si>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</si>
  <si>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</si>
  <si>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</si>
  <si>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</si>
  <si>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</si>
  <si>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</si>
  <si>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</si>
  <si>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</si>
  <si>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</si>
  <si>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</si>
  <si>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</si>
  <si>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</si>
  <si>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</si>
  <si>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</si>
  <si>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</si>
  <si>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</si>
  <si>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</si>
  <si>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</si>
  <si>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</si>
  <si>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</si>
  <si>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</si>
  <si>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</si>
  <si>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</si>
  <si>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</si>
  <si>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</si>
  <si>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</si>
  <si>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</si>
  <si>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</si>
  <si>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</si>
  <si>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</si>
  <si>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</si>
  <si>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</si>
  <si>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</si>
  <si>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</si>
  <si>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</si>
  <si>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</si>
  <si>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</si>
  <si>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</si>
  <si>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</si>
  <si>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</si>
  <si>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</si>
  <si>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</si>
  <si>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</si>
  <si>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</si>
  <si>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</si>
  <si>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</si>
  <si>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</si>
  <si>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</si>
  <si>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</si>
  <si>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</si>
  <si>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</si>
  <si>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</si>
  <si>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</si>
  <si>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</si>
  <si>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</si>
  <si>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</si>
  <si>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</si>
  <si>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</si>
  <si>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</si>
  <si>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</si>
  <si>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</si>
  <si>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</si>
  <si>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</si>
  <si>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</si>
  <si>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</si>
  <si>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</si>
  <si>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</si>
  <si>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</si>
  <si>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</si>
  <si>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</si>
  <si>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</si>
  <si>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</si>
  <si>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</si>
  <si>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</si>
  <si>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</si>
  <si>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</si>
  <si>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</si>
  <si>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</si>
  <si>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</si>
  <si>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</si>
  <si>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</si>
  <si>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</si>
  <si>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</si>
  <si>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</si>
  <si>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</si>
  <si>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</si>
  <si>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</si>
  <si>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</si>
  <si>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</si>
  <si>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</si>
  <si>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</si>
  <si>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</si>
  <si>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</si>
  <si>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</si>
  <si>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</si>
  <si>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</si>
  <si>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</si>
  <si>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</si>
  <si>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</si>
  <si>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</si>
  <si>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</si>
  <si>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</si>
  <si>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</si>
  <si>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</si>
  <si>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</si>
  <si>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</si>
  <si>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</si>
  <si>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</si>
  <si>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</si>
  <si>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</si>
  <si>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</si>
  <si>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</si>
  <si>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</si>
  <si>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</si>
  <si>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</si>
  <si>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</si>
  <si>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</si>
  <si>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</si>
  <si>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</si>
  <si>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</si>
  <si>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</si>
  <si>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</si>
  <si>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</si>
  <si>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</si>
  <si>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</si>
  <si>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</si>
  <si>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</si>
  <si>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</si>
  <si>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</si>
  <si>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</si>
  <si>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</si>
  <si>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</si>
  <si>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</si>
  <si>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</si>
  <si>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</si>
  <si>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</si>
  <si>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</si>
  <si>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</si>
  <si>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</si>
  <si>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</si>
  <si>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</si>
  <si>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</si>
  <si>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</si>
  <si>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</si>
  <si>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</si>
  <si>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</si>
  <si>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</si>
  <si>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</si>
  <si>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</si>
  <si>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</si>
  <si>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</si>
  <si>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</si>
  <si>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</si>
  <si>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</si>
  <si>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</si>
  <si>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</si>
  <si>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</si>
  <si>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</si>
  <si>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</si>
  <si>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</si>
  <si>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</si>
  <si>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</si>
  <si>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</si>
  <si>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</si>
  <si>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</si>
  <si>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</si>
  <si>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</si>
  <si>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</si>
  <si>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</si>
  <si>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</si>
  <si>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</si>
  <si>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</si>
  <si>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</si>
  <si>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</si>
  <si>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</si>
  <si>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</si>
  <si>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</si>
  <si>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</si>
  <si>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</si>
  <si>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</si>
  <si>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</si>
  <si>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</si>
  <si>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</si>
  <si>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</si>
  <si>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</si>
  <si>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</si>
  <si>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</si>
  <si>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</si>
  <si>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</si>
  <si>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</si>
  <si>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</si>
  <si>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</si>
  <si>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</si>
  <si>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</si>
  <si>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</si>
  <si>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</si>
  <si>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</si>
  <si>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</si>
  <si>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</si>
  <si>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</si>
  <si>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</si>
  <si>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</si>
  <si>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</si>
  <si>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</si>
  <si>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</si>
  <si>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</si>
  <si>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</si>
  <si>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</si>
  <si>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</si>
  <si>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</si>
  <si>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</si>
  <si>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</si>
  <si>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</si>
  <si>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</si>
  <si>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</si>
  <si>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</si>
  <si>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</si>
  <si>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</si>
  <si>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</si>
  <si>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</si>
  <si>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</si>
  <si>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</si>
  <si>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</si>
  <si>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</si>
  <si>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</si>
  <si>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</si>
  <si>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</si>
  <si>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</si>
  <si>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</si>
  <si>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</si>
  <si>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</si>
  <si>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</si>
  <si>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</si>
  <si>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</si>
  <si>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</si>
  <si>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</si>
  <si>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</si>
  <si>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</si>
  <si>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</si>
  <si>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</si>
  <si>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</si>
  <si>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</si>
  <si>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</si>
  <si>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</si>
  <si>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</si>
  <si>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</si>
  <si>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</si>
  <si>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</si>
  <si>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</si>
  <si>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</si>
  <si>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</si>
  <si>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</si>
  <si>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</si>
  <si>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</si>
  <si>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</si>
  <si>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</si>
  <si>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</si>
  <si>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</si>
  <si>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</si>
  <si>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</si>
  <si>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</si>
  <si>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</si>
  <si>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</si>
  <si>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</si>
  <si>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</si>
  <si>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</si>
  <si>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</si>
  <si>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</si>
  <si>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</si>
  <si>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</si>
  <si>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</si>
  <si>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</si>
  <si>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</si>
  <si>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</si>
  <si>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</si>
  <si>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</si>
  <si>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</si>
  <si>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</si>
  <si>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</si>
  <si>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</si>
  <si>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</si>
  <si>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</si>
  <si>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</si>
  <si>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</si>
  <si>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</si>
  <si>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</si>
  <si>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</si>
  <si>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</si>
  <si>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</si>
  <si>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</si>
  <si>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</si>
  <si>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</si>
  <si>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</si>
  <si>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</si>
  <si>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</si>
  <si>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</si>
  <si>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</si>
  <si>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</si>
  <si>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</si>
  <si>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</si>
  <si>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</si>
  <si>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</si>
  <si>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</si>
  <si>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</si>
  <si>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</si>
  <si>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</si>
  <si>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</si>
  <si>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</si>
  <si>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</si>
  <si>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</si>
  <si>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</si>
  <si>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</si>
  <si>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</si>
  <si>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</si>
  <si>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</si>
  <si>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</si>
  <si>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</si>
  <si>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</si>
  <si>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</si>
  <si>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</si>
  <si>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</si>
  <si>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</si>
  <si>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</si>
  <si>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</si>
  <si>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</si>
  <si>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</si>
  <si>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</si>
  <si>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</si>
  <si>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</si>
  <si>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</si>
  <si>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</si>
  <si>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</si>
  <si>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</si>
  <si>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</si>
  <si>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</si>
  <si>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</si>
  <si>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</si>
  <si>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</si>
  <si>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</si>
  <si>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</si>
  <si>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</si>
  <si>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</si>
  <si>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</si>
  <si>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</si>
  <si>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</si>
  <si>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</si>
  <si>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</si>
  <si>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</si>
  <si>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</si>
  <si>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</si>
  <si>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</si>
  <si>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</si>
  <si>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</si>
  <si>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</si>
  <si>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</si>
  <si>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</si>
  <si>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</si>
  <si>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</si>
  <si>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</si>
  <si>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</si>
  <si>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</si>
  <si>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</si>
  <si>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</si>
  <si>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</si>
  <si>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</si>
  <si>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</si>
  <si>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</si>
  <si>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</si>
  <si>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</si>
  <si>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</si>
  <si>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</si>
  <si>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</si>
  <si>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</si>
  <si>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</si>
  <si>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</si>
  <si>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</si>
  <si>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</si>
  <si>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</si>
  <si>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</si>
  <si>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</si>
  <si>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</si>
  <si>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</si>
  <si>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</si>
  <si>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</si>
  <si>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</si>
  <si>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</si>
  <si>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</si>
  <si>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</si>
  <si>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</si>
  <si>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</si>
  <si>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</si>
  <si>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</si>
  <si>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</si>
  <si>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</si>
  <si>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</si>
  <si>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</si>
  <si>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</si>
  <si>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</si>
  <si>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</si>
  <si>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</si>
  <si>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</si>
  <si>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</si>
  <si>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</si>
  <si>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</si>
  <si>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</si>
  <si>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</si>
  <si>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</si>
  <si>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</si>
  <si>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</si>
  <si>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</si>
  <si>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</si>
  <si>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</si>
  <si>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</si>
  <si>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</si>
  <si>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</si>
  <si>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</si>
  <si>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</si>
  <si>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</si>
  <si>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</si>
  <si>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</si>
  <si>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</si>
  <si>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</si>
  <si>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</si>
  <si>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</si>
  <si>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</si>
  <si>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</si>
  <si>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</si>
  <si>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</si>
  <si>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</si>
  <si>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</si>
  <si>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</si>
  <si>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</si>
  <si>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</si>
  <si>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</si>
  <si>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</si>
  <si>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</si>
  <si>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</si>
  <si>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</si>
  <si>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</si>
  <si>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</si>
  <si>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</si>
  <si>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</si>
  <si>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</si>
  <si>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</si>
  <si>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</si>
  <si>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</si>
  <si>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</si>
  <si>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</si>
  <si>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</si>
  <si>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</si>
  <si>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</si>
  <si>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</si>
  <si>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</si>
  <si>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</si>
  <si>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</si>
  <si>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</si>
  <si>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</si>
  <si>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</si>
  <si>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</si>
  <si>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</si>
  <si>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</si>
  <si>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</si>
  <si>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</si>
  <si>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</si>
  <si>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</si>
  <si>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</si>
  <si>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</si>
  <si>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</si>
  <si>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</si>
  <si>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</si>
  <si>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</si>
  <si>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</si>
  <si>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</si>
  <si>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</si>
  <si>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</si>
  <si>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</si>
  <si>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</si>
  <si>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</si>
  <si>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</si>
  <si>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</si>
  <si>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</si>
  <si>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</si>
  <si>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</si>
  <si>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</si>
  <si>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</si>
  <si>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</si>
  <si>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</si>
  <si>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</si>
  <si>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</si>
  <si>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</si>
  <si>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</si>
  <si>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</si>
  <si>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</si>
  <si>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</si>
  <si>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</si>
  <si>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</si>
  <si>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</si>
  <si>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</si>
  <si>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</si>
  <si>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</si>
  <si>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</si>
  <si>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</si>
  <si>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</si>
  <si>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</si>
  <si>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</si>
  <si>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</si>
  <si>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</si>
  <si>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</si>
  <si>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</si>
  <si>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</si>
  <si>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</si>
  <si>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</si>
  <si>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</si>
  <si>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</si>
  <si>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</si>
  <si>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</si>
  <si>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</si>
  <si>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</si>
  <si>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</si>
  <si>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</si>
  <si>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</si>
  <si>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</si>
  <si>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</si>
  <si>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</si>
  <si>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</si>
  <si>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</si>
  <si>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</si>
  <si>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</si>
  <si>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</si>
  <si>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</si>
  <si>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</si>
  <si>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</si>
  <si>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</si>
  <si>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</si>
  <si>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</si>
  <si>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</si>
  <si>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</si>
  <si>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</si>
  <si>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</si>
  <si>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</si>
  <si>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</si>
  <si>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</si>
  <si>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</si>
  <si>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</si>
  <si>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</si>
  <si>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</si>
  <si>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</si>
  <si>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</si>
  <si>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</si>
  <si>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</si>
  <si>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</si>
  <si>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</si>
  <si>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</si>
  <si>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</si>
  <si>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</si>
  <si>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</si>
  <si>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</si>
  <si>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</si>
  <si>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</si>
  <si>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</si>
  <si>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</si>
  <si>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</si>
  <si>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</si>
  <si>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</si>
  <si>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</si>
  <si>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</si>
  <si>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</si>
  <si>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</si>
  <si>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</si>
  <si>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</si>
  <si>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</si>
  <si>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</si>
  <si>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</si>
  <si>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</si>
  <si>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</si>
  <si>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</si>
  <si>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</si>
  <si>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</si>
  <si>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</si>
  <si>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</si>
  <si>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</si>
  <si>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</si>
  <si>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</si>
  <si>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</si>
  <si>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</si>
  <si>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</si>
  <si>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</si>
  <si>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</si>
  <si>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</si>
  <si>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</si>
  <si>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</si>
  <si>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</si>
  <si>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</si>
  <si>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</si>
  <si>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</si>
  <si>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</si>
  <si>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</si>
  <si>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</si>
  <si>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</si>
  <si>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</si>
  <si>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</si>
  <si>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</si>
  <si>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</si>
  <si>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</si>
  <si>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</si>
  <si>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</si>
  <si>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</si>
  <si>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</si>
  <si>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</si>
  <si>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</si>
  <si>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</si>
  <si>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</si>
  <si>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</si>
  <si>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</si>
  <si>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</si>
  <si>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</si>
  <si>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</si>
  <si>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</si>
  <si>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</si>
  <si>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</si>
  <si>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</si>
  <si>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</si>
  <si>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</si>
  <si>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</si>
  <si>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</si>
  <si>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</si>
  <si>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</si>
  <si>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</si>
  <si>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</si>
  <si>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</si>
  <si>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</si>
  <si>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</si>
  <si>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</si>
  <si>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</si>
  <si>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</si>
  <si>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</si>
  <si>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</si>
  <si>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</si>
  <si>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</si>
  <si>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</si>
  <si>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</si>
  <si>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</si>
  <si>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</si>
  <si>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</si>
  <si>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</si>
  <si>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</si>
  <si>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</si>
  <si>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</si>
  <si>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</si>
  <si>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</si>
  <si>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</si>
  <si>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</si>
  <si>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</si>
  <si>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</si>
  <si>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</si>
  <si>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</si>
  <si>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</si>
  <si>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</si>
  <si>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</si>
  <si>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</si>
  <si>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</si>
  <si>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</si>
  <si>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</si>
  <si>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</si>
  <si>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</si>
  <si>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</si>
  <si>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</si>
  <si>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</si>
  <si>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</si>
  <si>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</si>
  <si>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</si>
  <si>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</si>
  <si>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</si>
  <si>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</si>
  <si>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</si>
  <si>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</si>
  <si>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</si>
  <si>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</si>
  <si>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</si>
  <si>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</si>
  <si>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</si>
  <si>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</si>
  <si>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</si>
  <si>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</si>
  <si>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</si>
  <si>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</si>
  <si>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</si>
  <si>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</si>
  <si>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</si>
  <si>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</si>
  <si>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</si>
  <si>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</si>
  <si>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</si>
  <si>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</si>
  <si>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</si>
  <si>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</si>
  <si>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</si>
  <si>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</si>
  <si>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</si>
  <si>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</si>
  <si>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</si>
  <si>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</si>
  <si>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</si>
  <si>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</si>
  <si>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</si>
  <si>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</si>
  <si>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</si>
  <si>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</si>
  <si>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</si>
  <si>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</si>
  <si>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</si>
  <si>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</si>
  <si>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</si>
  <si>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</si>
  <si>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</si>
  <si>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</si>
  <si>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</si>
  <si>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</si>
  <si>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</si>
  <si>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</si>
  <si>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</si>
  <si>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</si>
  <si>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</si>
  <si>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</si>
  <si>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</si>
  <si>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</si>
  <si>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</si>
  <si>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</si>
  <si>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</si>
  <si>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</si>
  <si>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</si>
  <si>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</si>
  <si>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</si>
  <si>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</si>
  <si>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</si>
  <si>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</si>
  <si>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</si>
  <si>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</si>
  <si>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</si>
  <si>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</si>
  <si>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</si>
  <si>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</si>
  <si>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</si>
  <si>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</si>
  <si>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</si>
  <si>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</si>
  <si>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</si>
  <si>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</si>
  <si>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</si>
  <si>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</si>
  <si>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</si>
  <si>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</si>
  <si>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</si>
  <si>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</si>
  <si>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</si>
  <si>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</si>
  <si>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</si>
  <si>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</si>
  <si>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</si>
  <si>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</si>
  <si>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</si>
  <si>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</si>
  <si>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</si>
  <si>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</si>
  <si>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</si>
  <si>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</si>
  <si>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</si>
  <si>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</si>
  <si>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</si>
  <si>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</si>
  <si>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</si>
  <si>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</si>
  <si>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</si>
  <si>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</si>
  <si>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</si>
  <si>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</si>
  <si>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</si>
  <si>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</si>
  <si>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</si>
  <si>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</si>
  <si>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</si>
  <si>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</si>
  <si>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</si>
  <si>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</si>
  <si>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</si>
  <si>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</si>
  <si>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</si>
  <si>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</si>
  <si>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</si>
  <si>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</si>
  <si>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</si>
  <si>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</si>
  <si>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</si>
  <si>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</si>
  <si>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</si>
  <si>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</si>
  <si>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</si>
  <si>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</si>
  <si>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</si>
  <si>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</si>
  <si>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</si>
  <si>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</si>
  <si>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</si>
  <si>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</si>
  <si>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</si>
  <si>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</si>
  <si>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</si>
  <si>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</si>
  <si>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</si>
  <si>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</si>
  <si>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</si>
  <si>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</si>
  <si>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</si>
  <si>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</si>
  <si>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</si>
  <si>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</si>
  <si>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</si>
  <si>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</si>
  <si>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</si>
  <si>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</si>
  <si>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</si>
  <si>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</si>
  <si>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</si>
  <si>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</si>
  <si>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</si>
  <si>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</si>
  <si>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</si>
  <si>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</si>
  <si>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</si>
  <si>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</si>
  <si>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</si>
  <si>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</si>
  <si>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</si>
  <si>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</si>
  <si>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</si>
  <si>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</si>
  <si>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</si>
  <si>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</si>
  <si>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</si>
  <si>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</si>
  <si>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</si>
  <si>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</si>
  <si>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</si>
  <si>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</si>
  <si>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</si>
  <si>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</si>
  <si>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</si>
  <si>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</si>
  <si>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</si>
  <si>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</si>
  <si>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</si>
  <si>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</si>
  <si>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</si>
  <si>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</si>
  <si>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</si>
  <si>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</si>
  <si>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</si>
  <si>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</si>
  <si>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</si>
  <si>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</si>
  <si>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</si>
  <si>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</si>
  <si>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</si>
  <si>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</si>
  <si>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</si>
  <si>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</si>
  <si>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</si>
  <si>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</si>
  <si>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</si>
  <si>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</si>
  <si>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</si>
  <si>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</si>
  <si>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</si>
  <si>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</si>
  <si>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</si>
  <si>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</si>
  <si>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</si>
  <si>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</si>
  <si>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</si>
  <si>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</si>
  <si>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</si>
  <si>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</si>
  <si>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</si>
  <si>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</si>
  <si>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</si>
  <si>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</si>
  <si>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</si>
  <si>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</si>
  <si>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</si>
  <si>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</si>
  <si>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</si>
  <si>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</si>
  <si>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</si>
  <si>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</si>
  <si>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</si>
  <si>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</si>
  <si>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</si>
  <si>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</si>
  <si>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</si>
  <si>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</si>
  <si>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</si>
  <si>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</si>
  <si>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</si>
  <si>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</si>
  <si>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</si>
  <si>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</si>
  <si>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</si>
  <si>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</si>
  <si>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</si>
  <si>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</si>
  <si>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</si>
  <si>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</si>
  <si>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</si>
  <si>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</si>
  <si>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</si>
  <si>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</si>
  <si>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</si>
  <si>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</si>
  <si>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</si>
  <si>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</si>
  <si>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</si>
  <si>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</si>
  <si>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</si>
  <si>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</si>
  <si>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</si>
  <si>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</si>
  <si>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</si>
  <si>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</si>
  <si>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</si>
  <si>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</si>
  <si>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</si>
  <si>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</si>
  <si>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</si>
  <si>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</si>
  <si>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</si>
  <si>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</si>
  <si>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</si>
  <si>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</si>
  <si>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</si>
  <si>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</si>
  <si>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</si>
  <si>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</si>
  <si>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</si>
  <si>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</si>
  <si>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</si>
  <si>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</si>
  <si>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</si>
  <si>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</si>
  <si>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</si>
  <si>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</si>
  <si>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</si>
  <si>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</si>
  <si>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</si>
  <si>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</si>
  <si>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</si>
  <si>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</si>
  <si>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</si>
  <si>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</si>
  <si>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</si>
  <si>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</si>
  <si>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</si>
  <si>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</si>
  <si>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</si>
  <si>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</si>
  <si>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</si>
  <si>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</si>
  <si>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</si>
  <si>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</si>
  <si>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</si>
  <si>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</si>
  <si>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</si>
  <si>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</si>
  <si>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</si>
  <si>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</si>
  <si>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</si>
  <si>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</si>
  <si>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</si>
  <si>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</si>
  <si>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</si>
  <si>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</si>
  <si>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</si>
  <si>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</si>
  <si>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</si>
  <si>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</si>
  <si>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</si>
  <si>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</si>
  <si>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</si>
  <si>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</si>
  <si>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</si>
  <si>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</si>
  <si>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</si>
  <si>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</si>
  <si>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</si>
  <si>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</si>
  <si>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</si>
  <si>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</si>
  <si>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</si>
  <si>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</si>
  <si>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</si>
  <si>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</si>
  <si>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</si>
  <si>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</si>
  <si>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</si>
  <si>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</si>
  <si>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</si>
  <si>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</si>
  <si>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</si>
  <si>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</si>
  <si>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</si>
  <si>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</si>
  <si>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</si>
  <si>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</si>
  <si>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</si>
  <si>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</si>
  <si>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</si>
  <si>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</si>
  <si>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</si>
  <si>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</si>
  <si>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</si>
  <si>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</si>
  <si>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</si>
  <si>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</si>
  <si>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</si>
  <si>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</si>
  <si>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</si>
  <si>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</si>
  <si>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</si>
  <si>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</si>
  <si>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</si>
  <si>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</si>
  <si>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</si>
  <si>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</si>
  <si>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</si>
  <si>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</si>
  <si>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</si>
  <si>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</si>
  <si>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</si>
  <si>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</si>
  <si>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</si>
  <si>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</si>
  <si>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</si>
  <si>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</si>
  <si>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</si>
  <si>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</si>
  <si>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</si>
  <si>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</si>
  <si>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</si>
  <si>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</si>
  <si>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</si>
  <si>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</si>
  <si>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</si>
  <si>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</si>
  <si>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</si>
  <si>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</si>
  <si>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</si>
  <si>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</si>
  <si>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</si>
  <si>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</si>
  <si>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</si>
  <si>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</si>
  <si>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</si>
  <si>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</si>
  <si>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</si>
  <si>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</si>
  <si>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</si>
  <si>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</si>
  <si>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</si>
  <si>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</si>
  <si>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</si>
  <si>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</si>
  <si>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</si>
  <si>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</si>
  <si>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</si>
  <si>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</si>
  <si>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</si>
  <si>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</si>
  <si>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</si>
  <si>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</si>
  <si>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</si>
  <si>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</si>
  <si>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</si>
  <si>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</si>
  <si>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</si>
  <si>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</si>
  <si>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</si>
  <si>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</si>
  <si>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</si>
  <si>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</si>
  <si>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</si>
  <si>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</si>
  <si>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</si>
  <si>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</si>
  <si>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</si>
  <si>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</si>
  <si>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</si>
  <si>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</si>
  <si>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</si>
  <si>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</si>
  <si>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</si>
  <si>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</si>
  <si>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</si>
  <si>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</si>
  <si>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</si>
  <si>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</si>
  <si>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</si>
  <si>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</si>
  <si>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</si>
  <si>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</si>
  <si>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</si>
  <si>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</si>
  <si>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</si>
  <si>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</si>
  <si>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</si>
  <si>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</si>
  <si>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</si>
  <si>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</si>
  <si>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</si>
  <si>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</si>
  <si>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</si>
  <si>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</si>
  <si>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</si>
  <si>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</si>
  <si>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</si>
  <si>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</si>
  <si>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</si>
  <si>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</si>
  <si>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</si>
  <si>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</si>
  <si>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</si>
  <si>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</si>
  <si>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</si>
  <si>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</si>
  <si>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</si>
  <si>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</si>
  <si>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</si>
  <si>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</si>
  <si>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</si>
  <si>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</si>
  <si>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</si>
  <si>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</si>
  <si>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</si>
  <si>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</si>
  <si>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</si>
  <si>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</si>
  <si>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</si>
  <si>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</si>
  <si>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</si>
  <si>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</si>
  <si>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</si>
  <si>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</si>
  <si>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</si>
  <si>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</si>
  <si>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</si>
  <si>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</si>
  <si>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</si>
  <si>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</si>
  <si>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</si>
  <si>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</si>
  <si>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</si>
  <si>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</si>
  <si>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</si>
  <si>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</si>
  <si>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</si>
  <si>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</si>
  <si>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</si>
  <si>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</si>
  <si>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</si>
  <si>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</si>
  <si>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</si>
  <si>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</si>
  <si>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</si>
  <si>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</si>
  <si>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</si>
  <si>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</si>
  <si>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</si>
  <si>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</si>
  <si>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</si>
  <si>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</si>
  <si>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</si>
  <si>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</si>
  <si>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</si>
  <si>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</si>
  <si>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</si>
  <si>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</si>
  <si>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</si>
  <si>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</si>
  <si>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</si>
  <si>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</si>
  <si>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</si>
  <si>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</si>
  <si>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</si>
  <si>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</si>
  <si>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</si>
  <si>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</si>
  <si>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</si>
  <si>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</si>
  <si>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</si>
  <si>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</si>
  <si>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</si>
  <si>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</si>
  <si>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</si>
  <si>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</si>
  <si>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</si>
  <si>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</si>
  <si>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</si>
  <si>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</si>
  <si>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</si>
  <si>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</si>
  <si>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</si>
  <si>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</si>
  <si>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</si>
  <si>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</si>
  <si>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</si>
  <si>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</si>
  <si>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</si>
  <si>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</si>
  <si>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</si>
  <si>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</si>
  <si>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</si>
  <si>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</si>
  <si>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</si>
  <si>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</si>
  <si>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</si>
  <si>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</si>
  <si>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</si>
  <si>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</si>
  <si>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</si>
  <si>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</si>
  <si>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</si>
  <si>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</si>
  <si>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</si>
  <si>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</si>
  <si>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</si>
  <si>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</si>
  <si>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</si>
  <si>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</si>
  <si>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</si>
  <si>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</si>
  <si>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</si>
  <si>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</si>
  <si>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</si>
  <si>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</si>
  <si>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</si>
  <si>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</si>
  <si>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</si>
  <si>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</si>
  <si>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</si>
  <si>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</si>
  <si>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</si>
  <si>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</si>
  <si>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</si>
  <si>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</si>
  <si>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</si>
  <si>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</si>
  <si>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</si>
  <si>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</si>
  <si>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</si>
  <si>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</si>
  <si>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</si>
  <si>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</si>
  <si>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</si>
  <si>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</si>
  <si>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</si>
  <si>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</si>
  <si>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</si>
  <si>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</si>
  <si>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</si>
  <si>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</si>
  <si>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</si>
  <si>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</si>
  <si>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</si>
  <si>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</si>
  <si>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</si>
  <si>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</si>
  <si>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</si>
  <si>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</si>
  <si>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</si>
  <si>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</si>
  <si>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</si>
  <si>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</si>
  <si>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</si>
  <si>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</si>
  <si>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</si>
  <si>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</si>
  <si>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</si>
  <si>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</si>
  <si>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</si>
  <si>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</si>
  <si>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</si>
  <si>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</si>
  <si>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</si>
  <si>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</si>
  <si>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</si>
  <si>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</si>
  <si>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</si>
  <si>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</si>
  <si>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</si>
  <si>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</si>
  <si>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</si>
  <si>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</si>
  <si>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</si>
  <si>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</si>
  <si>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</si>
  <si>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</si>
  <si>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</si>
  <si>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</si>
  <si>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</si>
  <si>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</si>
  <si>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</si>
  <si>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</si>
  <si>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</si>
  <si>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</si>
  <si>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</si>
  <si>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</si>
  <si>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</si>
  <si>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</si>
  <si>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</si>
  <si>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</si>
  <si>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</si>
  <si>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</si>
  <si>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</si>
  <si>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</si>
  <si>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</si>
  <si>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</si>
  <si>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</si>
  <si>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</si>
  <si>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</si>
  <si>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</si>
  <si>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</si>
  <si>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</si>
  <si>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</si>
  <si>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</si>
  <si>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</si>
  <si>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</si>
  <si>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</si>
  <si>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</si>
  <si>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</si>
  <si>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</si>
  <si>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</si>
  <si>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</si>
  <si>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</si>
  <si>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</si>
  <si>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</si>
  <si>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</si>
  <si>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</si>
  <si>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</si>
  <si>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</si>
  <si>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</si>
  <si>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</si>
  <si>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</si>
  <si>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</si>
  <si>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</si>
  <si>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</si>
  <si>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</si>
  <si>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</si>
  <si>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</si>
  <si>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</si>
  <si>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</si>
  <si>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</si>
  <si>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</si>
  <si>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</si>
  <si>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</si>
  <si>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</si>
  <si>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</si>
  <si>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</si>
  <si>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</si>
  <si>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</si>
  <si>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</si>
  <si>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</si>
  <si>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</si>
  <si>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</si>
  <si>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</si>
  <si>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</si>
  <si>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</si>
  <si>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</si>
  <si>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</si>
  <si>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</si>
  <si>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</si>
  <si>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</si>
  <si>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</si>
  <si>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</si>
  <si>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</si>
  <si>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</si>
  <si>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</si>
  <si>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</si>
  <si>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</si>
  <si>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</si>
  <si>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</si>
  <si>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</si>
  <si>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</si>
  <si>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</si>
  <si>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</si>
  <si>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</si>
  <si>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</si>
  <si>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</si>
  <si>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</si>
  <si>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</si>
  <si>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</si>
  <si>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</si>
  <si>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</si>
  <si>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</si>
  <si>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</si>
  <si>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</si>
  <si>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</si>
  <si>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</si>
  <si>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</si>
  <si>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</si>
  <si>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</si>
  <si>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</si>
  <si>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</si>
  <si>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</si>
  <si>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</si>
  <si>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</si>
  <si>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</si>
  <si>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</si>
  <si>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</si>
  <si>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</si>
  <si>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</si>
  <si>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</si>
  <si>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</si>
  <si>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</si>
  <si>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</si>
  <si>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</si>
  <si>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</si>
  <si>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</si>
  <si>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</si>
  <si>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</si>
  <si>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</si>
  <si>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</si>
  <si>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</si>
  <si>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</si>
  <si>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</si>
  <si>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</si>
  <si>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</si>
  <si>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</si>
  <si>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</si>
  <si>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</si>
  <si>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</si>
  <si>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</si>
  <si>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</si>
  <si>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</si>
  <si>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</si>
  <si>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</si>
  <si>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</si>
  <si>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</si>
  <si>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</si>
  <si>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</si>
  <si>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</si>
  <si>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</si>
  <si>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</si>
  <si>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</si>
  <si>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</si>
  <si>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</si>
  <si>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</si>
  <si>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</si>
  <si>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</si>
  <si>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</si>
  <si>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</si>
  <si>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</si>
  <si>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</si>
  <si>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</si>
  <si>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</si>
  <si>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</si>
  <si>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</si>
  <si>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</si>
  <si>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</si>
  <si>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</si>
  <si>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</si>
  <si>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</si>
  <si>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</si>
  <si>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</si>
  <si>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</si>
  <si>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</si>
  <si>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</si>
  <si>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</si>
  <si>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</si>
  <si>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</si>
  <si>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</si>
  <si>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</si>
  <si>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</si>
  <si>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</si>
  <si>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</si>
  <si>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</si>
  <si>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</si>
  <si>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</si>
  <si>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</si>
  <si>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</si>
  <si>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</si>
  <si>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</si>
  <si>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</si>
  <si>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</si>
  <si>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</si>
  <si>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</si>
  <si>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</si>
  <si>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</si>
  <si>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</si>
  <si>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</si>
  <si>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</si>
  <si>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</si>
  <si>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</si>
  <si>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</si>
  <si>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</si>
  <si>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</si>
  <si>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</si>
  <si>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</si>
  <si>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</si>
  <si>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</si>
  <si>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</si>
  <si>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</si>
  <si>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</si>
  <si>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</si>
  <si>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</si>
  <si>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</si>
  <si>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</si>
  <si>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</si>
  <si>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</si>
  <si>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</si>
  <si>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</si>
  <si>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</si>
  <si>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</si>
  <si>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</si>
  <si>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</si>
  <si>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</si>
  <si>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</si>
  <si>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</si>
  <si>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</si>
  <si>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</si>
  <si>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</si>
  <si>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</si>
  <si>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</si>
  <si>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</si>
  <si>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</si>
  <si>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</si>
  <si>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</si>
  <si>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</si>
  <si>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</si>
  <si>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</si>
  <si>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</si>
  <si>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</si>
  <si>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</si>
  <si>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</si>
  <si>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</si>
  <si>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</si>
  <si>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</si>
  <si>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</si>
  <si>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</si>
  <si>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</si>
  <si>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</si>
  <si>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</si>
  <si>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</si>
  <si>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</si>
  <si>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</si>
  <si>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</si>
  <si>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</si>
  <si>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</si>
  <si>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</si>
  <si>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</si>
  <si>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</si>
  <si>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</si>
  <si>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</si>
  <si>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</si>
  <si>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</si>
  <si>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</si>
  <si>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</si>
  <si>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</si>
  <si>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</si>
  <si>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</si>
  <si>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</si>
  <si>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</si>
  <si>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</si>
  <si>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</si>
  <si>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</si>
  <si>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</si>
  <si>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</si>
  <si>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</si>
  <si>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</si>
  <si>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</si>
  <si>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</si>
  <si>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</si>
  <si>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</si>
  <si>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</si>
  <si>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</si>
  <si>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</si>
  <si>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</si>
  <si>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</si>
  <si>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</si>
  <si>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</si>
  <si>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</si>
  <si>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</si>
  <si>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</si>
  <si>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</si>
  <si>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</si>
  <si>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</si>
  <si>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</si>
  <si>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</si>
  <si>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</si>
  <si>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</si>
  <si>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</si>
  <si>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</si>
  <si>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</si>
  <si>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</si>
  <si>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</si>
  <si>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</si>
  <si>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</si>
  <si>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</si>
  <si>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</si>
  <si>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</si>
  <si>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</si>
  <si>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</si>
  <si>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</si>
  <si>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</si>
  <si>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</si>
  <si>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</si>
  <si>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</si>
  <si>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</si>
  <si>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</si>
  <si>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</si>
  <si>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</si>
  <si>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</si>
  <si>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</si>
  <si>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</si>
  <si>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</si>
  <si>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</si>
  <si>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</si>
  <si>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</si>
  <si>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</si>
  <si>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</si>
  <si>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</si>
  <si>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</si>
  <si>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</si>
  <si>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</si>
  <si>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</si>
  <si>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</si>
  <si>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</si>
  <si>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</si>
  <si>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</si>
  <si>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</si>
  <si>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</si>
  <si>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</si>
  <si>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</si>
  <si>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</si>
  <si>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</si>
  <si>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</si>
  <si>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</si>
  <si>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</si>
  <si>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</si>
  <si>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</si>
  <si>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</si>
  <si>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</si>
  <si>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</si>
  <si>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</si>
  <si>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</si>
  <si>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</si>
  <si>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</si>
  <si>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</si>
  <si>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</si>
  <si>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</si>
  <si>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</si>
  <si>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</si>
  <si>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</si>
  <si>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</si>
  <si>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</si>
  <si>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</si>
  <si>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</si>
  <si>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</si>
  <si>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</si>
  <si>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</si>
  <si>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</si>
  <si>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</si>
  <si>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</si>
  <si>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</si>
  <si>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</si>
  <si>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</si>
  <si>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</si>
  <si>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</si>
  <si>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</si>
  <si>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</si>
  <si>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</si>
  <si>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</si>
  <si>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</si>
  <si>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</si>
  <si>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</si>
  <si>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</si>
  <si>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</si>
  <si>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</si>
  <si>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</si>
  <si>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</si>
  <si>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</si>
  <si>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</si>
  <si>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</si>
  <si>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</si>
  <si>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</si>
  <si>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</si>
  <si>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</si>
  <si>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</si>
  <si>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</si>
  <si>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</si>
  <si>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</si>
  <si>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</si>
  <si>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</si>
  <si>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</si>
  <si>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</si>
  <si>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</si>
  <si>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</si>
  <si>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</si>
  <si>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</si>
  <si>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</si>
  <si>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</si>
  <si>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</si>
  <si>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</si>
  <si>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</si>
  <si>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</si>
  <si>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</si>
  <si>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</si>
  <si>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</si>
  <si>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</si>
  <si>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</si>
  <si>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</si>
  <si>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</si>
  <si>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</si>
  <si>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</si>
  <si>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</si>
  <si>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</si>
  <si>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</si>
  <si>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</si>
  <si>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</si>
  <si>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</si>
  <si>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</si>
  <si>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</si>
  <si>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</si>
  <si>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</si>
  <si>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</si>
  <si>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</si>
  <si>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</si>
  <si>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</si>
  <si>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</si>
  <si>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</si>
  <si>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</si>
  <si>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</si>
  <si>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</si>
  <si>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</si>
  <si>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</si>
  <si>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</si>
  <si>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</si>
  <si>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</si>
  <si>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</si>
  <si>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</si>
  <si>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</si>
  <si>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</si>
  <si>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</si>
  <si>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</si>
  <si>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</si>
  <si>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</si>
  <si>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</si>
  <si>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</si>
  <si>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</si>
  <si>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</si>
  <si>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</si>
  <si>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</si>
  <si>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</si>
  <si>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</si>
  <si>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</si>
  <si>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</si>
  <si>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</si>
  <si>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</si>
  <si>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</si>
  <si>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</si>
  <si>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</si>
  <si>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</si>
  <si>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</si>
  <si>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</si>
  <si>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</si>
  <si>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</si>
  <si>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</si>
  <si>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</si>
  <si>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</si>
  <si>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</si>
  <si>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</si>
  <si>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</si>
  <si>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</si>
  <si>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</si>
  <si>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</si>
  <si>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</si>
  <si>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</si>
  <si>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</si>
  <si>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</si>
  <si>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</si>
  <si>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</si>
  <si>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</si>
  <si>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</si>
  <si>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</si>
  <si>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</si>
  <si>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</si>
  <si>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</si>
  <si>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</si>
  <si>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</si>
  <si>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</si>
  <si>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</si>
  <si>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</si>
  <si>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</si>
  <si>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</si>
  <si>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</si>
  <si>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</si>
  <si>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</si>
  <si>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</si>
  <si>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</si>
  <si>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</si>
  <si>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</si>
  <si>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</si>
  <si>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</si>
  <si>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</si>
  <si>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</si>
  <si>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</si>
  <si>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</si>
  <si>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</si>
  <si>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</si>
  <si>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</si>
  <si>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</si>
  <si>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</si>
  <si>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</si>
  <si>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</si>
  <si>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</si>
  <si>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</si>
  <si>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</si>
  <si>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</si>
  <si>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</si>
  <si>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</si>
  <si>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</si>
  <si>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</si>
  <si>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</si>
  <si>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</si>
  <si>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</si>
  <si>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</si>
  <si>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</si>
  <si>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</si>
  <si>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</si>
  <si>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</si>
  <si>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</si>
  <si>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</si>
  <si>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</si>
  <si>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</si>
  <si>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</si>
  <si>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</si>
  <si>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</si>
  <si>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</si>
  <si>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</si>
  <si>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</si>
  <si>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</si>
  <si>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</si>
  <si>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</si>
  <si>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</si>
  <si>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</si>
  <si>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</si>
  <si>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</si>
  <si>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</si>
  <si>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</si>
  <si>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</si>
  <si>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</si>
  <si>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</si>
  <si>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</si>
  <si>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</si>
  <si>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</si>
  <si>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</si>
  <si>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</si>
  <si>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</si>
  <si>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</si>
  <si>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</si>
  <si>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</si>
  <si>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</si>
  <si>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</si>
  <si>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</si>
  <si>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</si>
  <si>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</si>
  <si>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</si>
  <si>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</si>
  <si>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</si>
  <si>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</si>
  <si>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</si>
  <si>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</si>
  <si>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</si>
  <si>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</si>
  <si>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</si>
  <si>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</si>
  <si>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</si>
  <si>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</si>
  <si>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</si>
  <si>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</si>
  <si>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</si>
  <si>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</si>
  <si>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</si>
  <si>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</si>
  <si>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</si>
  <si>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</si>
  <si>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</si>
  <si>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</si>
  <si>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</si>
  <si>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</si>
  <si>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</si>
  <si>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</si>
  <si>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</si>
  <si>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</si>
  <si>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</si>
  <si>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</si>
  <si>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</si>
  <si>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</si>
  <si>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</si>
  <si>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</si>
  <si>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</si>
  <si>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</si>
  <si>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</si>
  <si>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</si>
  <si>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</si>
  <si>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</si>
  <si>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</si>
  <si>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</si>
  <si>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</si>
  <si>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</si>
  <si>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</si>
  <si>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</si>
  <si>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</si>
  <si>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</si>
  <si>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</si>
  <si>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</si>
  <si>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</si>
  <si>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</si>
  <si>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</si>
  <si>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</si>
  <si>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</si>
  <si>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</si>
  <si>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</si>
  <si>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</si>
  <si>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</si>
  <si>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</si>
  <si>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</si>
  <si>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</si>
  <si>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</si>
  <si>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</si>
  <si>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</si>
  <si>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</si>
  <si>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</si>
  <si>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</si>
  <si>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</si>
  <si>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</si>
  <si>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</si>
  <si>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</si>
  <si>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</si>
  <si>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</si>
  <si>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</si>
  <si>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</si>
  <si>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</si>
  <si>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</si>
  <si>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</si>
  <si>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</si>
  <si>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</si>
  <si>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</si>
  <si>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</si>
  <si>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</si>
  <si>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</si>
  <si>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</si>
  <si>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</si>
  <si>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</si>
  <si>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</si>
  <si>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</si>
  <si>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</si>
  <si>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</si>
  <si>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</si>
  <si>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</si>
  <si>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</si>
  <si>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</si>
  <si>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</si>
  <si>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</si>
  <si>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</si>
  <si>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</si>
  <si>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</si>
  <si>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</si>
  <si>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</si>
  <si>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</si>
  <si>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</si>
  <si>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</si>
  <si>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</si>
  <si>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</si>
  <si>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</si>
  <si>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</si>
  <si>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</si>
  <si>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</si>
  <si>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</si>
  <si>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</si>
  <si>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</si>
  <si>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</si>
  <si>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</si>
  <si>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</si>
  <si>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</si>
  <si>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</si>
  <si>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</si>
  <si>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</si>
  <si>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</si>
  <si>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</si>
  <si>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</si>
  <si>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</si>
  <si>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</si>
  <si>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</si>
  <si>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</si>
  <si>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</si>
  <si>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</si>
  <si>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</si>
  <si>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</si>
  <si>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</si>
  <si>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</si>
  <si>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</si>
  <si>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</si>
  <si>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</si>
  <si>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</si>
  <si>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</si>
  <si>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</si>
  <si>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</si>
  <si>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</si>
  <si>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</si>
  <si>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</si>
  <si>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</si>
  <si>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</si>
  <si>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</si>
  <si>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</si>
  <si>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</si>
  <si>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</si>
  <si>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</si>
  <si>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</si>
  <si>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</si>
  <si>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</si>
  <si>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</si>
  <si>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</si>
  <si>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</si>
  <si>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</si>
  <si>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</si>
  <si>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</si>
  <si>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</si>
  <si>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</si>
  <si>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</si>
  <si>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</si>
  <si>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</si>
  <si>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</si>
  <si>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</si>
  <si>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</si>
  <si>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</si>
  <si>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</si>
  <si>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</si>
  <si>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</si>
  <si>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</si>
  <si>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</si>
  <si>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</si>
  <si>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</si>
  <si>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</si>
  <si>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</si>
  <si>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</si>
  <si>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</si>
  <si>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</si>
  <si>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</si>
  <si>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</si>
  <si>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</si>
  <si>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</si>
  <si>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</si>
  <si>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</si>
  <si>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</si>
  <si>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</si>
  <si>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</si>
  <si>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</si>
  <si>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</si>
  <si>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</si>
  <si>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</si>
  <si>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</si>
  <si>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</si>
  <si>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</si>
  <si>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</si>
  <si>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</si>
  <si>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</si>
  <si>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</si>
  <si>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</si>
  <si>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</si>
  <si>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</si>
  <si>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</si>
  <si>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</si>
  <si>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</si>
  <si>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</si>
  <si>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</si>
  <si>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</si>
  <si>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</si>
  <si>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</si>
  <si>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</si>
  <si>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</si>
  <si>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</si>
  <si>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</si>
  <si>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</si>
  <si>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</si>
  <si>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</si>
  <si>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</si>
  <si>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</si>
  <si>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</si>
  <si>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</si>
  <si>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</si>
  <si>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</si>
  <si>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</si>
  <si>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</si>
  <si>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</si>
  <si>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</si>
  <si>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</si>
  <si>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</si>
  <si>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</si>
  <si>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</si>
  <si>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</si>
  <si>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</si>
  <si>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</si>
  <si>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</si>
  <si>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</si>
  <si>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</si>
  <si>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</si>
  <si>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</si>
  <si>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</si>
  <si>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</si>
  <si>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</si>
  <si>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</si>
  <si>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</si>
  <si>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</si>
  <si>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</si>
  <si>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</si>
  <si>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</si>
  <si>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</si>
  <si>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</si>
  <si>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</si>
  <si>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</si>
  <si>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</si>
  <si>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</si>
  <si>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</si>
  <si>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</si>
  <si>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</si>
  <si>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</si>
  <si>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</si>
  <si>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</si>
  <si>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</si>
  <si>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</si>
  <si>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</si>
  <si>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</si>
  <si>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</si>
  <si>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</si>
  <si>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</si>
  <si>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</si>
  <si>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</si>
  <si>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</si>
  <si>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</si>
  <si>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</si>
  <si>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</si>
  <si>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</si>
  <si>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</si>
  <si>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</si>
  <si>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</si>
  <si>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</si>
  <si>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</si>
  <si>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</si>
  <si>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</si>
  <si>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</si>
  <si>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</si>
  <si>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</si>
  <si>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</si>
  <si>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</si>
  <si>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</si>
  <si>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</si>
  <si>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</si>
  <si>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</si>
  <si>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</si>
  <si>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</si>
  <si>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</si>
  <si>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</si>
  <si>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</si>
  <si>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</si>
  <si>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</si>
  <si>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</si>
  <si>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</si>
  <si>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</si>
  <si>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</si>
  <si>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</si>
  <si>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</si>
  <si>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</si>
  <si>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</si>
  <si>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</si>
  <si>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</si>
  <si>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</si>
  <si>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</si>
  <si>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</si>
  <si>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</si>
  <si>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</si>
  <si>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</si>
  <si>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</si>
  <si>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</si>
  <si>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</si>
  <si>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</si>
  <si>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</si>
  <si>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</si>
  <si>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</si>
  <si>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</si>
  <si>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</si>
  <si>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</si>
  <si>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</si>
  <si>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</si>
  <si>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</si>
  <si>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</si>
  <si>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</si>
  <si>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</si>
  <si>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</si>
  <si>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</si>
  <si>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</si>
  <si>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</si>
  <si>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</si>
  <si>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</si>
  <si>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</si>
  <si>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</si>
  <si>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</si>
  <si>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</si>
  <si>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</si>
  <si>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</si>
  <si>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</si>
  <si>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</si>
  <si>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</si>
  <si>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</si>
  <si>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</si>
  <si>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</si>
  <si>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</si>
  <si>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</si>
  <si>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</si>
  <si>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</si>
  <si>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</si>
  <si>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</si>
  <si>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</si>
  <si>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</si>
  <si>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</si>
  <si>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</si>
  <si>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</si>
  <si>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</si>
  <si>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</si>
  <si>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</si>
  <si>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</si>
  <si>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</si>
  <si>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</si>
  <si>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</si>
  <si>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</si>
  <si>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</si>
  <si>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</si>
  <si>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</si>
  <si>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</si>
  <si>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</si>
  <si>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</si>
  <si>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</si>
  <si>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</si>
  <si>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</si>
  <si>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</si>
  <si>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</si>
  <si>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</si>
  <si>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</si>
  <si>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</si>
  <si>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</si>
  <si>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</si>
  <si>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</si>
  <si>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</si>
  <si>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</si>
  <si>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</si>
  <si>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</si>
  <si>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</si>
  <si>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</si>
  <si>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</si>
  <si>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</si>
  <si>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</si>
  <si>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</si>
  <si>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</si>
  <si>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</si>
  <si>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</si>
  <si>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</si>
  <si>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</si>
  <si>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</si>
  <si>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</si>
  <si>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</si>
  <si>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</si>
  <si>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</si>
  <si>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</si>
  <si>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</si>
  <si>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</si>
  <si>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</si>
  <si>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</si>
  <si>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</si>
  <si>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</si>
  <si>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</si>
  <si>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</si>
  <si>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</si>
  <si>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</si>
  <si>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</si>
  <si>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</si>
  <si>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</si>
  <si>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</si>
  <si>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</si>
  <si>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</si>
  <si>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</si>
  <si>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</si>
  <si>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</si>
  <si>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</si>
  <si>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</si>
  <si>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</si>
  <si>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</si>
  <si>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</si>
  <si>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</si>
  <si>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</si>
  <si>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</si>
  <si>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</si>
  <si>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</si>
  <si>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</si>
  <si>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</si>
  <si>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</si>
  <si>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</si>
  <si>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</si>
  <si>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</si>
  <si>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</si>
  <si>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</si>
  <si>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</si>
  <si>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</si>
  <si>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</si>
  <si>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</si>
  <si>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</si>
  <si>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</si>
  <si>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</si>
  <si>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</si>
  <si>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</si>
  <si>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</si>
  <si>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</si>
  <si>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</si>
  <si>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</si>
  <si>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</si>
  <si>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</si>
  <si>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</si>
  <si>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</si>
  <si>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</si>
  <si>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</si>
  <si>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</si>
  <si>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</si>
  <si>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</si>
  <si>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</si>
  <si>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</si>
  <si>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</si>
  <si>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</si>
  <si>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</si>
  <si>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</si>
  <si>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</si>
  <si>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</si>
  <si>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</si>
  <si>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</si>
  <si>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</si>
  <si>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</si>
  <si>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</si>
  <si>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</si>
  <si>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</si>
  <si>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</si>
  <si>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</si>
  <si>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</si>
  <si>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</si>
  <si>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</si>
  <si>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</si>
  <si>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</si>
  <si>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</si>
  <si>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</si>
  <si>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</si>
  <si>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</si>
  <si>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</si>
  <si>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</si>
  <si>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</si>
  <si>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</si>
  <si>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</si>
  <si>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</si>
  <si>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</si>
  <si>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</si>
  <si>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</si>
  <si>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</si>
  <si>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</si>
  <si>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</si>
  <si>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</si>
  <si>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</si>
  <si>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</si>
  <si>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</si>
  <si>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</si>
  <si>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</si>
  <si>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</si>
  <si>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</si>
  <si>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</si>
  <si>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</si>
  <si>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</si>
  <si>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</si>
  <si>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</si>
  <si>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</si>
  <si>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</si>
  <si>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</si>
  <si>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</si>
  <si>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</si>
  <si>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</si>
  <si>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</si>
  <si>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</si>
  <si>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</si>
  <si>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</si>
  <si>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</si>
  <si>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</si>
  <si>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</si>
  <si>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</si>
  <si>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</si>
  <si>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</si>
  <si>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</si>
  <si>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</si>
  <si>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</si>
  <si>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</si>
  <si>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</si>
  <si>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</si>
  <si>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</si>
  <si>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</si>
  <si>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</si>
  <si>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</si>
  <si>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</si>
  <si>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</si>
  <si>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</si>
  <si>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</si>
  <si>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</si>
  <si>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</si>
  <si>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</si>
  <si>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</si>
  <si>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</si>
  <si>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</si>
  <si>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</si>
  <si>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</si>
  <si>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</si>
  <si>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</si>
  <si>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</si>
  <si>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</si>
  <si>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</si>
  <si>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</si>
  <si>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</si>
  <si>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</si>
  <si>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</si>
  <si>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</si>
  <si>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</si>
  <si>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</si>
  <si>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</si>
  <si>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</si>
  <si>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</si>
  <si>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</si>
  <si>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</si>
  <si>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</si>
  <si>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</si>
  <si>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</si>
  <si>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</si>
  <si>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</si>
  <si>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</si>
  <si>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</si>
  <si>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</si>
  <si>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</si>
  <si>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</si>
  <si>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</si>
  <si>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</si>
  <si>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</si>
  <si>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</si>
  <si>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</si>
  <si>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</si>
  <si>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</si>
  <si>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</si>
  <si>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</si>
  <si>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</si>
  <si>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</si>
  <si>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</si>
  <si>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</si>
  <si>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</si>
  <si>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</si>
  <si>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</si>
  <si>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</si>
  <si>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</si>
  <si>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</si>
  <si>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</si>
  <si>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</si>
  <si>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</si>
  <si>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</si>
  <si>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</si>
  <si>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</si>
  <si>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</si>
  <si>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</si>
  <si>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</si>
  <si>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</si>
  <si>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</si>
  <si>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</si>
  <si>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</si>
  <si>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</si>
  <si>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</si>
  <si>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</si>
  <si>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</si>
  <si>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</si>
  <si>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</si>
  <si>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</si>
  <si>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</si>
  <si>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</si>
  <si>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</si>
  <si>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</si>
  <si>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</si>
  <si>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</si>
  <si>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</si>
  <si>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</si>
  <si>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</si>
  <si>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</si>
  <si>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</si>
  <si>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</si>
  <si>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</si>
  <si>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</si>
  <si>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</si>
  <si>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</si>
  <si>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</si>
  <si>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</si>
  <si>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</si>
  <si>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</si>
  <si>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</si>
  <si>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</si>
  <si>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</si>
  <si>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</si>
  <si>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</si>
  <si>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</si>
  <si>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</si>
  <si>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</si>
  <si>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</si>
  <si>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</si>
  <si>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</si>
  <si>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</si>
  <si>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</si>
  <si>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</si>
  <si>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</si>
  <si>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</si>
  <si>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</si>
  <si>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</si>
  <si>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</si>
  <si>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</si>
  <si>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</si>
  <si>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</si>
  <si>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</si>
  <si>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</si>
  <si>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</si>
  <si>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</si>
  <si>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</si>
  <si>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</si>
  <si>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</si>
  <si>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</si>
  <si>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</si>
  <si>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</si>
  <si>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</si>
  <si>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</si>
  <si>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</si>
  <si>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</si>
  <si>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</si>
  <si>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</si>
  <si>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</si>
  <si>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</si>
  <si>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</si>
  <si>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</si>
  <si>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</si>
  <si>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</si>
  <si>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</si>
  <si>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</si>
  <si>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</si>
  <si>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</si>
  <si>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</si>
  <si>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</si>
  <si>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</si>
  <si>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</si>
  <si>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</si>
  <si>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</si>
  <si>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</si>
  <si>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</si>
  <si>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</si>
  <si>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</si>
  <si>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</si>
  <si>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</si>
  <si>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</si>
  <si>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</si>
  <si>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</si>
  <si>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</si>
  <si>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</si>
  <si>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</si>
  <si>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</si>
  <si>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</si>
  <si>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</si>
  <si>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</si>
  <si>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</si>
  <si>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</si>
  <si>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</si>
  <si>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</si>
  <si>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</si>
  <si>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</si>
  <si>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</si>
  <si>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</si>
  <si>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</si>
  <si>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</si>
  <si>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</si>
  <si>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</si>
  <si>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</si>
  <si>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</si>
  <si>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</si>
  <si>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</si>
  <si>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</si>
  <si>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</si>
  <si>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</si>
  <si>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</si>
  <si>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</si>
  <si>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</si>
  <si>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</si>
  <si>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</si>
  <si>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</si>
  <si>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</si>
  <si>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</si>
  <si>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</si>
  <si>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</si>
  <si>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</si>
  <si>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</si>
  <si>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</si>
  <si>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</si>
  <si>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</si>
  <si>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</si>
  <si>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</si>
  <si>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</si>
  <si>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</si>
  <si>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</si>
  <si>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</si>
  <si>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</si>
  <si>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</si>
  <si>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</si>
  <si>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</si>
  <si>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</si>
  <si>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</si>
  <si>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</si>
  <si>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</si>
  <si>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</si>
  <si>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</si>
  <si>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</si>
  <si>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</si>
  <si>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</si>
  <si>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</si>
  <si>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</si>
  <si>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</si>
  <si>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</si>
  <si>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</si>
  <si>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</si>
  <si>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</si>
  <si>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</si>
  <si>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</si>
  <si>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</si>
  <si>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</si>
  <si>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</si>
  <si>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</si>
  <si>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</si>
  <si>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</si>
  <si>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</si>
  <si>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</si>
  <si>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</si>
  <si>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</si>
  <si>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</si>
  <si>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</si>
  <si>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</si>
  <si>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</si>
  <si>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</si>
  <si>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</si>
  <si>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</si>
  <si>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</si>
  <si>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</si>
  <si>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</si>
  <si>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</si>
  <si>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</si>
  <si>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</si>
  <si>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</si>
  <si>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</si>
  <si>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</si>
  <si>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</si>
  <si>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</si>
  <si>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</si>
  <si>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</si>
  <si>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</si>
  <si>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</si>
  <si>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</si>
  <si>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</si>
  <si>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</si>
  <si>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</si>
  <si>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</si>
  <si>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</si>
  <si>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</si>
  <si>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</si>
  <si>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</si>
  <si>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</si>
  <si>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</si>
  <si>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</si>
  <si>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</si>
  <si>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</si>
  <si>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</si>
  <si>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</si>
  <si>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</si>
  <si>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</si>
  <si>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</si>
  <si>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</si>
  <si>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</si>
  <si>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</si>
  <si>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</si>
  <si>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</si>
  <si>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</si>
  <si>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</si>
  <si>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</si>
  <si>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</si>
  <si>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</si>
  <si>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</si>
  <si>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</si>
  <si>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</si>
  <si>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</si>
  <si>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</si>
  <si>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</si>
  <si>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</si>
  <si>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</si>
  <si>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</si>
  <si>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</si>
  <si>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</si>
  <si>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</si>
  <si>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</si>
  <si>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</si>
  <si>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</si>
  <si>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</si>
  <si>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</si>
  <si>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</si>
  <si>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</si>
  <si>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</si>
  <si>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</si>
  <si>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</si>
  <si>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</si>
  <si>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</si>
  <si>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</si>
  <si>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</si>
  <si>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</si>
  <si>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</si>
  <si>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</si>
  <si>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</si>
  <si>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</si>
  <si>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</si>
  <si>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</si>
  <si>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</si>
  <si>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</si>
  <si>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</si>
  <si>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</si>
  <si>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</si>
  <si>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</si>
  <si>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</si>
  <si>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</si>
  <si>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</si>
  <si>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</si>
  <si>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</si>
  <si>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</si>
  <si>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</si>
  <si>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</si>
  <si>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</si>
  <si>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</si>
  <si>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</si>
  <si>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</si>
  <si>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</si>
  <si>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</si>
  <si>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</si>
  <si>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</si>
  <si>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</si>
  <si>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</si>
  <si>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</si>
  <si>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</si>
  <si>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</si>
  <si>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</si>
  <si>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</si>
  <si>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</si>
  <si>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</si>
  <si>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</si>
  <si>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</si>
  <si>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</si>
  <si>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</si>
  <si>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</si>
  <si>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</si>
  <si>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</si>
  <si>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</si>
  <si>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</si>
  <si>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</si>
  <si>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</si>
  <si>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</si>
  <si>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</si>
  <si>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</si>
  <si>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</si>
  <si>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</si>
  <si>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</si>
  <si>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</si>
  <si>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</si>
  <si>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</si>
  <si>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</si>
  <si>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</si>
  <si>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</si>
  <si>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</si>
  <si>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</si>
  <si>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</si>
  <si>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</si>
  <si>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</si>
  <si>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</si>
  <si>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</si>
  <si>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</si>
  <si>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</si>
  <si>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</si>
  <si>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</si>
  <si>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</si>
  <si>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</si>
  <si>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</si>
  <si>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</si>
  <si>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</si>
  <si>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</si>
  <si>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</si>
  <si>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</si>
  <si>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</si>
  <si>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</si>
  <si>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</si>
  <si>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</si>
  <si>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</si>
  <si>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</si>
  <si>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</si>
  <si>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</si>
  <si>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</si>
  <si>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</si>
  <si>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</si>
  <si>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</si>
  <si>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</si>
  <si>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</si>
  <si>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</si>
  <si>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</si>
  <si>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</si>
  <si>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</si>
  <si>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</si>
  <si>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</si>
  <si>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</si>
  <si>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</si>
  <si>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</si>
  <si>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</si>
  <si>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</si>
  <si>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</si>
  <si>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</si>
  <si>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</si>
  <si>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</si>
  <si>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</si>
  <si>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</si>
  <si>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</si>
  <si>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</si>
  <si>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</si>
  <si>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</si>
  <si>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</si>
  <si>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</si>
  <si>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</si>
  <si>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</si>
  <si>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</si>
  <si>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</si>
  <si>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</si>
  <si>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</si>
  <si>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</si>
  <si>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</si>
  <si>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</si>
  <si>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</si>
  <si>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</si>
  <si>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</si>
  <si>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</si>
  <si>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</si>
  <si>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</si>
  <si>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</si>
  <si>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</si>
  <si>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</si>
  <si>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</si>
  <si>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</si>
  <si>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</si>
  <si>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</si>
  <si>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</si>
  <si>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</si>
  <si>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</si>
  <si>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</si>
  <si>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</si>
  <si>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</si>
  <si>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</si>
  <si>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</si>
  <si>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</si>
  <si>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</si>
  <si>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</si>
  <si>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</si>
  <si>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</si>
  <si>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</si>
  <si>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</si>
  <si>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</si>
  <si>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</si>
  <si>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</si>
  <si>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</si>
  <si>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</si>
  <si>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</si>
  <si>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</si>
  <si>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</si>
  <si>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</si>
  <si>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</si>
  <si>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</si>
  <si>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</si>
  <si>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</si>
  <si>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</si>
  <si>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</si>
  <si>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</si>
  <si>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</si>
  <si>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</si>
  <si>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</si>
  <si>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</si>
  <si>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</si>
  <si>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</si>
  <si>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</si>
  <si>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</si>
  <si>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</si>
  <si>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</si>
  <si>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</si>
  <si>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</si>
  <si>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</si>
  <si>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</si>
  <si>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</si>
  <si>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</si>
  <si>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</si>
  <si>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</si>
  <si>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</si>
  <si>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</si>
  <si>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</si>
  <si>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</si>
  <si>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</si>
  <si>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</si>
  <si>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</si>
  <si>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</si>
  <si>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</si>
  <si>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</si>
  <si>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</si>
  <si>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</si>
  <si>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</si>
  <si>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</si>
  <si>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</si>
  <si>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</si>
  <si>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</si>
  <si>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</si>
  <si>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</si>
  <si>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</si>
  <si>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</si>
  <si>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</si>
  <si>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</si>
  <si>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</si>
  <si>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</si>
  <si>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</si>
  <si>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</si>
  <si>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</si>
  <si>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</si>
  <si>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</si>
  <si>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</si>
  <si>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</si>
  <si>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</si>
  <si>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</si>
  <si>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</si>
  <si>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</si>
  <si>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</si>
  <si>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</si>
  <si>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</si>
  <si>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</si>
  <si>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</si>
  <si>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</si>
  <si>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</si>
  <si>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</si>
  <si>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</si>
  <si>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</si>
  <si>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</si>
  <si>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</si>
  <si>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</si>
  <si>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</si>
  <si>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</si>
  <si>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</si>
  <si>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</si>
  <si>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</si>
  <si>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</si>
  <si>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</si>
  <si>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</si>
  <si>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</si>
  <si>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</si>
  <si>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</si>
  <si>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</si>
  <si>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</si>
  <si>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</si>
  <si>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</si>
  <si>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</si>
  <si>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</si>
  <si>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</si>
  <si>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</si>
  <si>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</si>
  <si>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</si>
  <si>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</si>
  <si>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</si>
  <si>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</si>
  <si>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</si>
  <si>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</si>
  <si>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</si>
  <si>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</si>
  <si>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</si>
  <si>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</si>
  <si>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</si>
  <si>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</si>
  <si>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</si>
  <si>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</si>
  <si>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</si>
  <si>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</si>
  <si>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</si>
  <si>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</si>
  <si>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</si>
  <si>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</si>
  <si>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</si>
  <si>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</si>
  <si>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</si>
  <si>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</si>
  <si>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</si>
  <si>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</si>
  <si>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</si>
  <si>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</si>
  <si>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</si>
  <si>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</si>
  <si>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</si>
  <si>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</si>
  <si>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</si>
  <si>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</si>
  <si>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</si>
  <si>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</si>
  <si>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</si>
  <si>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</si>
  <si>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</si>
  <si>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</si>
  <si>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</si>
  <si>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</si>
  <si>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</si>
  <si>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</si>
  <si>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</si>
  <si>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</si>
  <si>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</si>
  <si>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</si>
  <si>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</si>
  <si>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</si>
  <si>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</si>
  <si>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</si>
  <si>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</si>
  <si>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</si>
  <si>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</si>
  <si>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</si>
  <si>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</si>
  <si>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</si>
  <si>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</si>
  <si>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</si>
  <si>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</si>
  <si>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</si>
  <si>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</si>
  <si>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</si>
  <si>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</si>
  <si>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</si>
  <si>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</si>
  <si>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</si>
  <si>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</si>
  <si>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</si>
  <si>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</si>
  <si>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</si>
  <si>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</si>
  <si>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</si>
  <si>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</si>
  <si>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</si>
  <si>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</si>
  <si>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</si>
  <si>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</si>
  <si>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</si>
  <si>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</si>
  <si>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</si>
  <si>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</si>
  <si>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</si>
  <si>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</si>
  <si>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</si>
  <si>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</si>
  <si>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</si>
  <si>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</si>
  <si>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</si>
  <si>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</si>
  <si>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</si>
  <si>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</si>
  <si>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</si>
  <si>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</si>
  <si>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</si>
  <si>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</si>
  <si>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</si>
  <si>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</si>
  <si>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</si>
  <si>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</si>
  <si>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</si>
  <si>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</si>
  <si>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</si>
  <si>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</si>
  <si>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</si>
  <si>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</si>
  <si>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</si>
  <si>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</si>
  <si>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</si>
  <si>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</si>
  <si>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</si>
  <si>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</si>
  <si>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</si>
  <si>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</si>
  <si>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</si>
  <si>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</si>
  <si>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</si>
  <si>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</si>
  <si>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</si>
  <si>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</si>
  <si>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</si>
  <si>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</si>
  <si>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</si>
  <si>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</si>
  <si>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</si>
  <si>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</si>
  <si>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</si>
  <si>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</si>
  <si>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</si>
  <si>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</si>
  <si>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</si>
  <si>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</si>
  <si>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</si>
  <si>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</si>
  <si>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</si>
  <si>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</si>
  <si>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</si>
  <si>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</si>
  <si>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</si>
  <si>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</si>
  <si>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</si>
  <si>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</si>
  <si>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</si>
  <si>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</si>
  <si>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</si>
  <si>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</si>
  <si>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</si>
  <si>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</si>
  <si>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</si>
  <si>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</si>
  <si>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</si>
  <si>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</si>
  <si>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</si>
  <si>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</si>
  <si>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</si>
  <si>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</si>
  <si>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</si>
  <si>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</si>
  <si>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</si>
  <si>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</si>
  <si>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</si>
  <si>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</si>
  <si>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</si>
  <si>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</si>
  <si>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</si>
  <si>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</si>
  <si>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</si>
  <si>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</si>
  <si>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</si>
  <si>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</si>
  <si>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</si>
  <si>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</si>
  <si>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</si>
  <si>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</si>
  <si>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</si>
  <si>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</si>
  <si>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</si>
  <si>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</si>
  <si>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</si>
  <si>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</si>
  <si>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</si>
  <si>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</si>
  <si>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</si>
  <si>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</si>
  <si>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</si>
  <si>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</si>
  <si>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</si>
  <si>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</si>
  <si>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</si>
  <si>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</si>
  <si>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</si>
  <si>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</si>
  <si>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</si>
  <si>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</si>
  <si>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</si>
  <si>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</si>
  <si>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</si>
  <si>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</si>
  <si>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</si>
  <si>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</si>
  <si>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</si>
  <si>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</si>
  <si>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</si>
  <si>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</si>
  <si>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</si>
  <si>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</si>
  <si>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</si>
  <si>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</si>
  <si>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</si>
  <si>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</si>
  <si>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</si>
  <si>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</si>
  <si>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</si>
  <si>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</si>
  <si>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</si>
  <si>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</si>
  <si>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</si>
  <si>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</si>
  <si>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</si>
  <si>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</si>
  <si>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</si>
  <si>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</si>
  <si>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</si>
  <si>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</si>
  <si>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</si>
  <si>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</si>
  <si>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</si>
  <si>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</si>
  <si>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</si>
  <si>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</si>
  <si>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</si>
  <si>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</si>
  <si>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</si>
  <si>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</si>
  <si>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</si>
  <si>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</si>
  <si>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</si>
  <si>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</si>
  <si>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</si>
  <si>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</si>
  <si>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</si>
  <si>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</si>
  <si>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</si>
  <si>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</si>
  <si>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</si>
  <si>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</si>
  <si>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</si>
  <si>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</si>
  <si>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</si>
  <si>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</si>
  <si>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</si>
  <si>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</si>
  <si>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</si>
  <si>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</si>
  <si>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</si>
  <si>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</si>
  <si>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</si>
  <si>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</si>
  <si>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</si>
  <si>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</si>
  <si>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</si>
  <si>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</si>
  <si>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</si>
  <si>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</si>
  <si>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</si>
  <si>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</si>
  <si>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</si>
  <si>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</si>
  <si>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</si>
  <si>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</si>
  <si>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</si>
  <si>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</si>
  <si>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</si>
  <si>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</si>
  <si>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</si>
  <si>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</si>
  <si>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</si>
  <si>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</si>
  <si>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</si>
  <si>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</si>
  <si>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</si>
  <si>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</si>
  <si>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</si>
  <si>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</si>
  <si>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</si>
  <si>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</si>
  <si>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</si>
  <si>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</si>
  <si>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</si>
  <si>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</si>
  <si>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</si>
  <si>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</si>
  <si>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</si>
  <si>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</si>
  <si>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</si>
  <si>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</si>
  <si>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</si>
  <si>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</si>
  <si>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</si>
  <si>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</si>
  <si>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</si>
  <si>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</si>
  <si>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</si>
  <si>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</si>
  <si>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</si>
  <si>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</si>
  <si>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</si>
  <si>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</si>
  <si>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</si>
  <si>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</si>
  <si>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</si>
  <si>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</si>
  <si>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</si>
  <si>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</si>
  <si>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</si>
  <si>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</si>
  <si>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</si>
  <si>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</si>
  <si>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</si>
  <si>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</si>
  <si>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</si>
  <si>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</si>
  <si>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</si>
  <si>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</si>
  <si>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</si>
  <si>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</si>
  <si>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</si>
  <si>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</si>
  <si>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</si>
  <si>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</si>
  <si>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</si>
  <si>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</si>
  <si>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</si>
  <si>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</si>
  <si>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</si>
  <si>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</si>
  <si>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</si>
  <si>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</si>
  <si>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</si>
  <si>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</si>
  <si>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</si>
  <si>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</si>
  <si>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</si>
  <si>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</si>
  <si>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</si>
  <si>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</si>
  <si>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</si>
  <si>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</si>
  <si>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</si>
  <si>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</si>
  <si>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</si>
  <si>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</si>
  <si>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</si>
  <si>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</si>
  <si>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</si>
  <si>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</si>
  <si>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</si>
  <si>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</si>
  <si>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</si>
  <si>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</si>
  <si>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</si>
  <si>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</si>
  <si>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</si>
  <si>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</si>
  <si>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</si>
  <si>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</si>
  <si>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</si>
  <si>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</si>
  <si>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</si>
  <si>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</si>
  <si>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</si>
  <si>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</si>
  <si>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</si>
  <si>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</si>
  <si>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</si>
  <si>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</si>
  <si>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</si>
  <si>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</si>
  <si>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</si>
  <si>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</si>
  <si>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</si>
  <si>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</si>
  <si>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</si>
  <si>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</si>
  <si>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</si>
  <si>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</si>
  <si>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</si>
  <si>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</si>
  <si>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</si>
  <si>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</si>
  <si>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</si>
  <si>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</si>
  <si>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</si>
  <si>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</si>
  <si>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</si>
  <si>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</si>
  <si>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</si>
  <si>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</si>
  <si>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</si>
  <si>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</si>
  <si>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</si>
  <si>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</si>
  <si>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</si>
  <si>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</si>
  <si>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</si>
  <si>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</si>
  <si>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</si>
  <si>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</si>
  <si>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</si>
  <si>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</si>
  <si>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</si>
  <si>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</si>
  <si>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</si>
  <si>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</si>
  <si>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</si>
  <si>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</si>
  <si>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</si>
  <si>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</si>
  <si>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</si>
  <si>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</si>
  <si>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</si>
  <si>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</si>
  <si>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</si>
  <si>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</si>
  <si>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</si>
  <si>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</si>
  <si>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</si>
  <si>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</si>
  <si>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</si>
  <si>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</si>
  <si>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</si>
  <si>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</si>
  <si>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</si>
  <si>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</si>
  <si>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</si>
  <si>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</si>
  <si>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</si>
  <si>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</si>
  <si>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</si>
  <si>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</si>
  <si>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</si>
  <si>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</si>
  <si>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</si>
  <si>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</si>
  <si>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</si>
  <si>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</si>
  <si>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</si>
  <si>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</si>
  <si>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</si>
  <si>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</si>
  <si>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</si>
  <si>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</si>
  <si>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</si>
  <si>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</si>
  <si>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</si>
  <si>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</si>
  <si>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</si>
  <si>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</si>
  <si>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</si>
  <si>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</si>
  <si>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</si>
  <si>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</si>
  <si>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</si>
  <si>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</si>
  <si>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</si>
  <si>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</si>
  <si>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</si>
  <si>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</si>
  <si>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</si>
  <si>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</si>
  <si>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</si>
  <si>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</si>
  <si>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</si>
  <si>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</si>
  <si>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</si>
  <si>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</si>
  <si>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</si>
  <si>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</si>
  <si>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</si>
  <si>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</si>
  <si>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</si>
  <si>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</si>
  <si>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</si>
  <si>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</si>
  <si>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</si>
  <si>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</si>
  <si>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</si>
  <si>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</si>
  <si>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</si>
  <si>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</si>
  <si>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</si>
  <si>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</si>
  <si>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</si>
  <si>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</si>
  <si>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</si>
  <si>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</si>
  <si>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</si>
  <si>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</si>
  <si>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</si>
  <si>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</si>
  <si>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</si>
  <si>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</si>
  <si>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</si>
  <si>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</si>
  <si>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</si>
  <si>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</si>
  <si>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</si>
  <si>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</si>
  <si>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</si>
  <si>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</si>
  <si>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</si>
  <si>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</si>
  <si>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</si>
  <si>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</si>
  <si>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</si>
  <si>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</si>
  <si>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</si>
  <si>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</si>
  <si>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</si>
  <si>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</si>
  <si>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</si>
  <si>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</si>
  <si>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</si>
  <si>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</si>
  <si>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</si>
  <si>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</si>
  <si>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</si>
  <si>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</si>
  <si>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</si>
  <si>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</si>
  <si>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</si>
  <si>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</si>
  <si>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</si>
  <si>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</si>
  <si>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</si>
  <si>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</si>
  <si>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</si>
  <si>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</si>
  <si>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</si>
  <si>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</si>
  <si>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</si>
  <si>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</si>
  <si>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</si>
  <si>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</si>
  <si>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</si>
  <si>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</si>
  <si>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</si>
  <si>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</si>
  <si>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</si>
  <si>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</si>
  <si>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</si>
  <si>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</si>
  <si>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</si>
  <si>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</si>
  <si>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</si>
  <si>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</si>
  <si>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</si>
  <si>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</si>
  <si>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</si>
  <si>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</si>
  <si>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</si>
  <si>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</si>
  <si>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</si>
  <si>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</si>
  <si>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</si>
  <si>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</si>
  <si>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</si>
  <si>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</si>
  <si>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</si>
  <si>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</si>
  <si>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</si>
  <si>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</si>
  <si>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</si>
  <si>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</si>
  <si>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</si>
  <si>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</si>
  <si>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</si>
  <si>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</si>
  <si>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</si>
  <si>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</si>
  <si>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</si>
  <si>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</si>
  <si>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</si>
  <si>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</si>
  <si>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</si>
  <si>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</si>
  <si>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</si>
  <si>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</si>
  <si>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</si>
  <si>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</si>
  <si>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</si>
  <si>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</si>
  <si>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</si>
  <si>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</si>
  <si>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</si>
  <si>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</si>
  <si>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</si>
  <si>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</si>
  <si>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</si>
  <si>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</si>
  <si>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</si>
  <si>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</si>
  <si>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</si>
  <si>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</si>
  <si>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</si>
  <si>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</si>
  <si>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</si>
  <si>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</si>
  <si>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</si>
  <si>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</si>
  <si>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</si>
  <si>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</si>
  <si>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</si>
  <si>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</si>
  <si>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</si>
  <si>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</si>
  <si>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</si>
  <si>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</si>
  <si>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</si>
  <si>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</si>
  <si>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</si>
  <si>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</si>
  <si>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</si>
  <si>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</si>
  <si>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</si>
  <si>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</si>
  <si>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</si>
  <si>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</si>
  <si>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</si>
  <si>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</si>
  <si>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</si>
  <si>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</si>
  <si>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</si>
  <si>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</si>
  <si>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</si>
  <si>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</si>
  <si>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</si>
  <si>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</si>
  <si>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</si>
  <si>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</si>
  <si>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</si>
  <si>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</si>
  <si>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</si>
  <si>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</si>
  <si>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</si>
  <si>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</si>
  <si>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</si>
  <si>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</si>
  <si>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</si>
  <si>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</si>
  <si>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</si>
  <si>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</si>
  <si>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</si>
  <si>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</si>
  <si>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</si>
  <si>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</si>
  <si>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</si>
  <si>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</si>
  <si>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</si>
  <si>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</si>
  <si>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</si>
  <si>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</si>
  <si>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</si>
  <si>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</si>
  <si>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</si>
  <si>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</si>
  <si>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</si>
  <si>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</si>
  <si>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</si>
  <si>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</si>
  <si>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</si>
  <si>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</si>
  <si>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</si>
  <si>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</si>
  <si>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</si>
  <si>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</si>
  <si>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</si>
  <si>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</si>
  <si>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</si>
  <si>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</si>
  <si>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</si>
  <si>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</si>
  <si>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</si>
  <si>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</si>
  <si>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</si>
  <si>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</si>
  <si>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</si>
  <si>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</si>
  <si>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</si>
  <si>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</si>
  <si>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</si>
  <si>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</si>
  <si>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</si>
  <si>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</si>
  <si>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</si>
  <si>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</si>
  <si>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</si>
  <si>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</si>
  <si>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</si>
  <si>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</si>
  <si>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</si>
  <si>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</si>
  <si>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</si>
  <si>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</si>
  <si>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</si>
  <si>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</si>
  <si>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</si>
  <si>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</si>
  <si>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</si>
  <si>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</si>
  <si>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</si>
  <si>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</si>
  <si>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</si>
  <si>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</si>
  <si>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</si>
  <si>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</si>
  <si>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</si>
  <si>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</si>
  <si>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</si>
  <si>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</si>
  <si>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</si>
  <si>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</si>
  <si>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</si>
  <si>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</si>
  <si>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</si>
  <si>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</si>
  <si>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</si>
  <si>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</si>
  <si>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</si>
  <si>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</si>
  <si>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</si>
  <si>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</si>
  <si>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</si>
  <si>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</si>
  <si>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</si>
  <si>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</si>
  <si>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</si>
  <si>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</si>
  <si>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</si>
  <si>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</si>
  <si>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</si>
  <si>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</si>
  <si>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</si>
  <si>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</si>
  <si>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</si>
  <si>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</si>
  <si>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</si>
  <si>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</si>
  <si>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</si>
  <si>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</si>
  <si>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</si>
  <si>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</si>
  <si>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</si>
  <si>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</si>
  <si>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</si>
  <si>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</si>
  <si>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</si>
  <si>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</si>
  <si>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</si>
  <si>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</si>
  <si>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</si>
  <si>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</si>
  <si>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</si>
  <si>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</si>
  <si>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</si>
  <si>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</si>
  <si>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</si>
  <si>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</si>
  <si>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</si>
  <si>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</si>
  <si>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</si>
  <si>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</si>
  <si>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</si>
  <si>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</si>
  <si>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</si>
  <si>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</si>
  <si>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</si>
  <si>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</si>
  <si>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</si>
  <si>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</si>
  <si>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</si>
  <si>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</si>
  <si>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</si>
  <si>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</si>
  <si>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</si>
  <si>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</si>
  <si>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</si>
  <si>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</si>
  <si>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</si>
  <si>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</si>
  <si>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</si>
  <si>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</si>
  <si>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</si>
  <si>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</si>
  <si>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</si>
  <si>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</si>
  <si>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</si>
  <si>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</si>
  <si>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</si>
  <si>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</si>
  <si>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</si>
  <si>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</si>
  <si>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</si>
  <si>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</si>
  <si>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</si>
  <si>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</si>
  <si>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</si>
  <si>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</si>
  <si>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</si>
  <si>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</si>
  <si>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</si>
  <si>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</si>
  <si>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</si>
  <si>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</si>
  <si>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</si>
  <si>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</si>
  <si>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</si>
  <si>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</si>
  <si>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</si>
  <si>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</si>
  <si>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</si>
  <si>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</si>
  <si>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</si>
  <si>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</si>
  <si>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</si>
  <si>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</si>
  <si>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</si>
  <si>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</si>
  <si>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</si>
  <si>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</si>
  <si>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</si>
  <si>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</si>
  <si>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</si>
  <si>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</si>
  <si>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</si>
  <si>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</si>
  <si>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</si>
  <si>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</si>
  <si>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</si>
  <si>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</si>
  <si>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</si>
  <si>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</si>
  <si>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</si>
  <si>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</si>
  <si>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</si>
  <si>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</si>
  <si>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</si>
  <si>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</si>
  <si>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</si>
  <si>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</si>
  <si>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</si>
  <si>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</si>
  <si>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</si>
  <si>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</si>
  <si>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</si>
  <si>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</si>
  <si>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</si>
  <si>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</si>
  <si>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</si>
  <si>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</si>
  <si>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</si>
  <si>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</si>
  <si>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</si>
  <si>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</si>
  <si>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</si>
  <si>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</si>
  <si>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</si>
  <si>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</si>
  <si>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</si>
  <si>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</si>
  <si>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</si>
  <si>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</si>
  <si>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</si>
  <si>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</si>
  <si>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</si>
  <si>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</si>
  <si>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</si>
  <si>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</si>
  <si>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</si>
  <si>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</si>
  <si>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</si>
  <si>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</si>
  <si>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</si>
  <si>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</si>
  <si>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</si>
  <si>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</si>
  <si>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</si>
  <si>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</si>
  <si>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</si>
  <si>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</si>
  <si>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</si>
  <si>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</si>
  <si>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</si>
  <si>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</si>
  <si>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</si>
  <si>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</si>
  <si>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</si>
  <si>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</si>
  <si>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</si>
  <si>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</si>
  <si>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</si>
  <si>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</si>
  <si>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</si>
  <si>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</si>
  <si>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</si>
  <si>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</si>
  <si>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</si>
  <si>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</si>
  <si>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</si>
  <si>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</si>
  <si>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</si>
  <si>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</si>
  <si>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</si>
  <si>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</si>
  <si>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</si>
  <si>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</si>
  <si>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</si>
  <si>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</si>
  <si>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</si>
  <si>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</si>
  <si>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</si>
  <si>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</si>
  <si>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</si>
  <si>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</si>
  <si>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</si>
  <si>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</si>
  <si>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</si>
  <si>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</si>
  <si>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</si>
  <si>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</si>
  <si>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</si>
  <si>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</si>
  <si>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</si>
  <si>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</si>
  <si>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</si>
  <si>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</si>
  <si>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</si>
  <si>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</si>
  <si>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</si>
  <si>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</si>
  <si>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</si>
  <si>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</si>
  <si>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</si>
  <si>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</si>
  <si>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</si>
  <si>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</si>
  <si>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</si>
  <si>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</si>
  <si>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</si>
  <si>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</si>
  <si>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</si>
  <si>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</si>
  <si>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</si>
  <si>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</si>
  <si>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</si>
  <si>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</si>
  <si>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</si>
  <si>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</si>
  <si>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</si>
  <si>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</si>
  <si>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</si>
  <si>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</si>
  <si>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</si>
  <si>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</si>
  <si>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</si>
  <si>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</si>
  <si>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</si>
  <si>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</si>
  <si>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</si>
  <si>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</si>
  <si>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</si>
  <si>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</si>
  <si>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</si>
  <si>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</si>
  <si>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</si>
  <si>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</si>
  <si>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</si>
  <si>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</si>
  <si>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</si>
  <si>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</si>
  <si>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</si>
  <si>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</si>
  <si>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</si>
  <si>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</si>
  <si>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</si>
  <si>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</si>
  <si>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</si>
  <si>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</si>
  <si>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</si>
  <si>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</si>
  <si>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</si>
  <si>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</si>
  <si>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</si>
  <si>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</si>
  <si>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</si>
  <si>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</si>
  <si>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</si>
  <si>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</si>
  <si>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</si>
  <si>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</si>
  <si>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</si>
  <si>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</si>
  <si>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</si>
  <si>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</si>
  <si>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</si>
  <si>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</si>
  <si>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</si>
  <si>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</si>
  <si>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</si>
  <si>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</si>
  <si>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</si>
  <si>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</si>
  <si>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</si>
  <si>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</si>
  <si>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</si>
  <si>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</si>
  <si>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</si>
  <si>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</si>
  <si>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</si>
  <si>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</si>
  <si>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</si>
  <si>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</si>
  <si>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</si>
  <si>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</si>
  <si>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</si>
  <si>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</si>
  <si>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</si>
  <si>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</si>
  <si>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</si>
  <si>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</si>
  <si>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</si>
  <si>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</si>
  <si>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</si>
  <si>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</si>
  <si>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</si>
  <si>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</si>
  <si>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</si>
  <si>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</si>
  <si>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</si>
  <si>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</si>
  <si>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</si>
  <si>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</si>
  <si>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</si>
  <si>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</si>
  <si>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</si>
  <si>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</si>
  <si>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</si>
  <si>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</si>
  <si>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</si>
  <si>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</si>
  <si>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</si>
  <si>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</si>
  <si>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</si>
  <si>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</si>
  <si>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</si>
  <si>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</si>
  <si>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</si>
  <si>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</si>
  <si>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</si>
  <si>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</si>
  <si>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</si>
  <si>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</si>
  <si>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</si>
  <si>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</si>
  <si>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</si>
  <si>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</si>
  <si>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</si>
  <si>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</si>
  <si>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</si>
  <si>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</si>
  <si>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</si>
  <si>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</si>
  <si>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</si>
  <si>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</si>
  <si>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</si>
  <si>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</si>
  <si>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</si>
  <si>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</si>
  <si>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</si>
  <si>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</si>
  <si>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</si>
  <si>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</si>
  <si>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</si>
  <si>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</si>
  <si>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</si>
  <si>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</si>
  <si>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</si>
  <si>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</si>
  <si>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</si>
  <si>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</si>
  <si>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</si>
  <si>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</si>
  <si>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</si>
  <si>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</si>
  <si>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</si>
  <si>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</si>
  <si>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</si>
  <si>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</si>
  <si>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</si>
  <si>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</si>
  <si>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</si>
  <si>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</si>
  <si>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</si>
  <si>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</si>
  <si>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</si>
  <si>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</si>
  <si>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</si>
  <si>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</si>
  <si>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</si>
  <si>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</si>
  <si>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</si>
  <si>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</si>
  <si>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</si>
  <si>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</si>
  <si>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</si>
  <si>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</si>
  <si>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</si>
  <si>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</si>
  <si>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</si>
  <si>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</si>
  <si>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</si>
  <si>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</si>
  <si>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</si>
  <si>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</si>
  <si>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</si>
  <si>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</si>
  <si>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</si>
  <si>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</si>
  <si>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</si>
  <si>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</si>
  <si>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</si>
  <si>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</si>
  <si>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</si>
  <si>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</si>
  <si>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</si>
  <si>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</si>
  <si>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</si>
  <si>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</si>
  <si>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</si>
  <si>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</si>
  <si>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</si>
  <si>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</si>
  <si>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</si>
  <si>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</si>
  <si>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</si>
  <si>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</si>
  <si>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</si>
  <si>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</si>
  <si>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</si>
  <si>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</si>
  <si>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</si>
  <si>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</si>
  <si>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</si>
  <si>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</si>
  <si>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</si>
  <si>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</si>
  <si>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</si>
  <si>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</si>
  <si>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</si>
  <si>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</si>
  <si>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</si>
  <si>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</si>
  <si>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</si>
  <si>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</si>
  <si>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</si>
  <si>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</si>
  <si>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</si>
  <si>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</si>
  <si>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</si>
  <si>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</si>
  <si>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</si>
  <si>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</si>
  <si>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</si>
  <si>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</si>
  <si>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</si>
  <si>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</si>
  <si>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</si>
  <si>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</si>
  <si>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</si>
  <si>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</si>
  <si>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</si>
  <si>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</si>
  <si>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</si>
  <si>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</si>
  <si>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</si>
  <si>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</si>
  <si>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</si>
  <si>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</si>
  <si>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</si>
  <si>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</si>
  <si>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</si>
  <si>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</si>
  <si>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</si>
  <si>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</si>
  <si>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</si>
  <si>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</si>
  <si>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</si>
  <si>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</si>
  <si>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</si>
  <si>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</si>
  <si>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</si>
  <si>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</si>
  <si>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</si>
  <si>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</si>
  <si>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</si>
  <si>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</si>
  <si>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</si>
  <si>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</si>
  <si>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</si>
  <si>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</si>
  <si>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</si>
  <si>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</si>
  <si>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</si>
  <si>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</si>
  <si>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</si>
  <si>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</si>
  <si>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</si>
  <si>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</si>
  <si>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</si>
  <si>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</si>
  <si>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</si>
  <si>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</si>
  <si>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</si>
  <si>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</si>
  <si>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</si>
  <si>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</si>
  <si>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</si>
  <si>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</si>
  <si>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</si>
  <si>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</si>
  <si>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</si>
  <si>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</si>
  <si>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</si>
  <si>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</si>
  <si>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</si>
  <si>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</si>
  <si>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</si>
  <si>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</si>
  <si>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</si>
  <si>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</si>
  <si>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</si>
  <si>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</si>
  <si>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</si>
  <si>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</si>
  <si>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</si>
  <si>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</si>
  <si>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</si>
  <si>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</si>
  <si>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</si>
  <si>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</si>
  <si>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</si>
  <si>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</si>
  <si>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</si>
  <si>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</si>
  <si>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</si>
  <si>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</si>
  <si>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</si>
  <si>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</si>
  <si>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</si>
  <si>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</si>
  <si>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</si>
  <si>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</si>
  <si>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</si>
  <si>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</si>
  <si>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</si>
  <si>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</si>
  <si>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</si>
  <si>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</si>
  <si>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</si>
  <si>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</si>
  <si>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</si>
  <si>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</si>
  <si>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</si>
  <si>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</si>
  <si>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</si>
  <si>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</si>
  <si>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</si>
  <si>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</si>
  <si>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</si>
  <si>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</si>
  <si>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</si>
  <si>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</si>
  <si>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</si>
  <si>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</si>
  <si>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</si>
  <si>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</si>
  <si>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</si>
  <si>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</si>
  <si>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</si>
  <si>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</si>
  <si>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</si>
  <si>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</si>
  <si>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</si>
  <si>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</si>
  <si>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</si>
  <si>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</si>
  <si>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</si>
  <si>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</si>
  <si>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</si>
  <si>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</si>
  <si>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</si>
  <si>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</si>
  <si>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</si>
  <si>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</si>
  <si>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</si>
  <si>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</si>
  <si>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</si>
  <si>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</si>
  <si>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</si>
  <si>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</si>
  <si>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</si>
  <si>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</si>
  <si>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</si>
  <si>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</si>
  <si>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</si>
  <si>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</si>
  <si>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</si>
  <si>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</si>
  <si>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</si>
  <si>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</si>
  <si>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</si>
  <si>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</si>
  <si>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</si>
  <si>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</si>
  <si>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</si>
  <si>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</si>
  <si>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</si>
  <si>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</si>
  <si>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</si>
  <si>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</si>
  <si>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</si>
  <si>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</si>
  <si>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</si>
  <si>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</si>
  <si>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</si>
  <si>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</si>
  <si>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</si>
  <si>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</si>
  <si>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</si>
  <si>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</si>
  <si>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</si>
  <si>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</si>
  <si>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</si>
  <si>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</si>
  <si>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</si>
  <si>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</si>
  <si>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</si>
  <si>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</si>
  <si>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</si>
  <si>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</si>
  <si>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</si>
  <si>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</si>
  <si>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</si>
  <si>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</si>
  <si>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</si>
  <si>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</si>
  <si>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</si>
  <si>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</si>
  <si>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</si>
  <si>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</si>
  <si>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</si>
  <si>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</si>
  <si>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</si>
  <si>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</si>
  <si>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</si>
  <si>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</si>
  <si>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</si>
  <si>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</si>
  <si>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</si>
  <si>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</si>
  <si>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</si>
  <si>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</si>
  <si>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</si>
  <si>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</si>
  <si>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</si>
  <si>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</si>
  <si>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</si>
  <si>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</si>
  <si>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</si>
  <si>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</si>
  <si>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</si>
  <si>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</si>
  <si>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</si>
  <si>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</si>
  <si>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</si>
  <si>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</si>
  <si>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</si>
  <si>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</si>
  <si>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</si>
  <si>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</si>
  <si>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</si>
  <si>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</si>
  <si>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</si>
  <si>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</si>
  <si>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</si>
  <si>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</si>
  <si>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</si>
  <si>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</si>
  <si>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</si>
  <si>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</si>
  <si>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</si>
  <si>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</si>
  <si>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</si>
  <si>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</si>
  <si>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</si>
  <si>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</si>
  <si>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</si>
  <si>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</si>
  <si>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</si>
  <si>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</si>
  <si>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</si>
  <si>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</si>
  <si>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</si>
  <si>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</si>
  <si>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</si>
  <si>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</si>
  <si>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</si>
  <si>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</si>
  <si>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</si>
  <si>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</si>
  <si>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</si>
  <si>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</si>
  <si>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</si>
  <si>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</si>
  <si>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</si>
  <si>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</si>
  <si>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</si>
  <si>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</si>
  <si>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</si>
  <si>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</si>
  <si>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</si>
  <si>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</si>
  <si>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</si>
  <si>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</si>
  <si>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</si>
  <si>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</si>
  <si>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</si>
  <si>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</si>
  <si>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</si>
  <si>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</si>
  <si>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</si>
  <si>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</si>
  <si>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</si>
  <si>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</si>
  <si>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</si>
  <si>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</si>
  <si>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</si>
  <si>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</si>
  <si>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</si>
  <si>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</si>
  <si>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</si>
  <si>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</si>
  <si>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</si>
  <si>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</si>
  <si>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</si>
  <si>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</si>
  <si>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</si>
  <si>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</si>
  <si>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</si>
  <si>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</si>
  <si>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</si>
  <si>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</si>
  <si>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</si>
  <si>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</si>
  <si>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</si>
  <si>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</si>
  <si>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</si>
  <si>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</si>
  <si>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</si>
  <si>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</si>
  <si>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</si>
  <si>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</si>
  <si>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</si>
  <si>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</si>
  <si>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</si>
  <si>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</si>
  <si>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</si>
  <si>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</si>
  <si>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</si>
  <si>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</si>
  <si>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</si>
  <si>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</si>
  <si>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</si>
  <si>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</si>
  <si>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</si>
  <si>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</si>
  <si>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</si>
  <si>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</si>
  <si>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</si>
  <si>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</si>
  <si>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</si>
  <si>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</si>
  <si>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</si>
  <si>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</si>
  <si>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</si>
  <si>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</si>
  <si>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</si>
  <si>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</si>
  <si>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</si>
  <si>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</si>
  <si>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</si>
  <si>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</si>
  <si>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</si>
  <si>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</si>
  <si>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</si>
  <si>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</si>
  <si>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</si>
  <si>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</si>
  <si>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</si>
  <si>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</si>
  <si>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</si>
  <si>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</si>
  <si>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</si>
  <si>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</si>
  <si>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</si>
  <si>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</si>
  <si>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</si>
  <si>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</si>
  <si>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</si>
  <si>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</si>
  <si>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</si>
  <si>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</si>
  <si>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</si>
  <si>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</si>
  <si>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</si>
  <si>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</si>
  <si>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</si>
  <si>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</si>
  <si>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</si>
  <si>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</si>
  <si>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</si>
  <si>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</si>
  <si>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</si>
  <si>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</si>
  <si>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</si>
  <si>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</si>
  <si>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</si>
  <si>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</si>
  <si>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</si>
  <si>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</si>
  <si>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</si>
  <si>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</si>
  <si>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</si>
  <si>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</si>
  <si>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</si>
  <si>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</si>
  <si>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</si>
  <si>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</si>
  <si>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</si>
  <si>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</si>
  <si>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</si>
  <si>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</si>
  <si>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</si>
  <si>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</si>
  <si>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</si>
  <si>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</si>
  <si>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</si>
  <si>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</si>
  <si>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</si>
  <si>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</si>
  <si>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</si>
  <si>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</si>
  <si>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</si>
  <si>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</si>
  <si>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</si>
  <si>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</si>
  <si>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</si>
  <si>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</si>
  <si>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</si>
  <si>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</si>
  <si>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</si>
  <si>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</si>
  <si>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</si>
  <si>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</si>
  <si>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</si>
  <si>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</si>
  <si>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</si>
  <si>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</si>
  <si>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</si>
  <si>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</si>
  <si>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</si>
  <si>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</si>
  <si>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</si>
  <si>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</si>
  <si>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</si>
  <si>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</si>
  <si>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</si>
  <si>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</si>
  <si>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</si>
  <si>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</si>
  <si>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</si>
  <si>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</si>
  <si>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</si>
  <si>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</si>
  <si>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</si>
  <si>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</si>
  <si>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</si>
  <si>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</si>
  <si>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</si>
  <si>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</si>
  <si>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</si>
  <si>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</si>
  <si>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</si>
  <si>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</si>
  <si>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</si>
  <si>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</si>
  <si>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</si>
  <si>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</si>
  <si>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</si>
  <si>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</si>
  <si>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</si>
  <si>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</si>
  <si>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</si>
  <si>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</si>
  <si>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</si>
  <si>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</si>
  <si>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</si>
  <si>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</si>
  <si>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</si>
  <si>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</si>
  <si>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</si>
  <si>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</si>
  <si>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</si>
  <si>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</si>
  <si>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</si>
  <si>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</si>
  <si>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</si>
  <si>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</si>
  <si>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</si>
  <si>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</si>
  <si>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</si>
  <si>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</si>
  <si>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</si>
  <si>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</si>
  <si>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</si>
  <si>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</si>
  <si>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</si>
  <si>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</si>
  <si>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</si>
  <si>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</si>
  <si>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</si>
  <si>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</si>
  <si>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</si>
  <si>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</si>
  <si>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</si>
  <si>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</si>
  <si>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</si>
  <si>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</si>
  <si>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</si>
  <si>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</si>
  <si>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</si>
  <si>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</si>
  <si>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</si>
  <si>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</si>
  <si>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</si>
  <si>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</si>
  <si>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</si>
  <si>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</si>
  <si>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</si>
  <si>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</si>
  <si>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</si>
  <si>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</si>
  <si>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</si>
  <si>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</si>
  <si>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</si>
  <si>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</si>
  <si>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</si>
  <si>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</si>
  <si>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</si>
  <si>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</si>
  <si>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</si>
  <si>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</si>
  <si>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</si>
  <si>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</si>
  <si>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</si>
  <si>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</si>
  <si>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</si>
  <si>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</si>
  <si>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</si>
  <si>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</si>
  <si>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</si>
  <si>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</si>
  <si>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</si>
  <si>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</si>
  <si>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</si>
  <si>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</si>
  <si>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</si>
  <si>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</si>
  <si>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</si>
  <si>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</si>
  <si>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</si>
  <si>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</si>
  <si>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</si>
  <si>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</si>
  <si>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</si>
  <si>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</si>
  <si>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</si>
  <si>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</si>
  <si>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</si>
  <si>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</si>
  <si>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</si>
  <si>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</si>
  <si>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</si>
  <si>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</si>
  <si>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</si>
  <si>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</si>
  <si>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</si>
  <si>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</si>
  <si>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</si>
  <si>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</si>
  <si>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</si>
  <si>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</si>
  <si>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</si>
  <si>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</si>
  <si>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</si>
  <si>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</si>
  <si>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</si>
  <si>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</si>
  <si>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</si>
  <si>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</si>
  <si>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</si>
  <si>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</si>
  <si>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</si>
  <si>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</si>
  <si>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</si>
  <si>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</si>
  <si>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</si>
  <si>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</si>
  <si>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</si>
  <si>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</si>
  <si>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</si>
  <si>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</si>
  <si>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</si>
  <si>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</si>
  <si>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</si>
  <si>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</si>
  <si>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</si>
  <si>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</si>
  <si>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</si>
  <si>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</si>
  <si>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</si>
  <si>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</si>
  <si>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</si>
  <si>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</si>
  <si>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</si>
  <si>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</si>
  <si>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</si>
  <si>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</si>
  <si>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</si>
  <si>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</si>
  <si>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</si>
  <si>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</si>
  <si>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</si>
  <si>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</si>
  <si>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</si>
  <si>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</si>
  <si>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</si>
  <si>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</si>
  <si>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</si>
  <si>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</si>
  <si>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</si>
  <si>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</si>
  <si>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</si>
  <si>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</si>
  <si>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</si>
  <si>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</si>
  <si>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</si>
  <si>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</si>
  <si>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</si>
  <si>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</si>
  <si>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</si>
  <si>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</si>
  <si>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</si>
  <si>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</si>
  <si>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</si>
  <si>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</si>
  <si>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</si>
  <si>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</si>
  <si>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</si>
  <si>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</si>
  <si>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</si>
  <si>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</si>
  <si>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</si>
  <si>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</si>
  <si>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</si>
  <si>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</si>
  <si>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</si>
  <si>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</si>
  <si>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</si>
  <si>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</si>
  <si>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</si>
  <si>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</si>
  <si>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</si>
  <si>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</si>
  <si>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</si>
  <si>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</si>
  <si>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</si>
  <si>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</si>
  <si>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</si>
  <si>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</si>
  <si>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</si>
  <si>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</si>
  <si>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</si>
  <si>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</si>
  <si>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</si>
  <si>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</si>
  <si>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</si>
  <si>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</si>
  <si>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</si>
  <si>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</si>
  <si>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</si>
  <si>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</si>
  <si>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</si>
  <si>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</si>
  <si>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</si>
  <si>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</si>
  <si>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</si>
  <si>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</si>
  <si>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</si>
  <si>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</si>
  <si>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</si>
  <si>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</si>
  <si>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</si>
  <si>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</si>
  <si>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</si>
  <si>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</si>
  <si>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</si>
  <si>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</si>
  <si>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</si>
  <si>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</si>
  <si>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</si>
  <si>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</si>
  <si>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</si>
  <si>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</si>
  <si>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</si>
  <si>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</si>
  <si>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</si>
  <si>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</si>
  <si>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</si>
  <si>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</si>
  <si>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</si>
  <si>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</si>
  <si>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</si>
  <si>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</si>
  <si>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</si>
  <si>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</si>
  <si>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</si>
  <si>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</si>
  <si>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</si>
  <si>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</si>
  <si>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</si>
  <si>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</si>
  <si>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</si>
  <si>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</si>
  <si>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</si>
  <si>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</si>
  <si>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</si>
  <si>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</si>
  <si>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</si>
  <si>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</si>
  <si>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</si>
  <si>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</si>
  <si>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</si>
  <si>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</si>
  <si>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</si>
  <si>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</si>
  <si>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</si>
  <si>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</si>
  <si>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</si>
  <si>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</si>
  <si>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</si>
  <si>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</si>
  <si>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</si>
  <si>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</si>
  <si>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</si>
  <si>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</si>
  <si>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</si>
  <si>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</si>
  <si>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</si>
  <si>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</si>
  <si>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</si>
  <si>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</si>
  <si>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</si>
  <si>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</si>
  <si>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</si>
  <si>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</si>
  <si>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</si>
  <si>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</si>
  <si>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</si>
  <si>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</si>
  <si>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</si>
  <si>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</si>
  <si>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</si>
  <si>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</si>
  <si>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</si>
  <si>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</si>
  <si>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</si>
  <si>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</si>
  <si>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</si>
  <si>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</si>
  <si>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</si>
  <si>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</si>
  <si>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</si>
  <si>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</si>
  <si>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</si>
  <si>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</si>
  <si>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</si>
  <si>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</si>
  <si>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</si>
  <si>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</si>
  <si>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</si>
  <si>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</si>
  <si>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</si>
  <si>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</si>
  <si>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</si>
  <si>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</si>
  <si>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</si>
  <si>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</si>
  <si>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</si>
  <si>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</si>
  <si>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</si>
  <si>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</si>
  <si>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</si>
  <si>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</si>
  <si>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</si>
  <si>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</si>
  <si>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</si>
  <si>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</si>
  <si>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</si>
  <si>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</si>
  <si>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</si>
  <si>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</si>
  <si>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</si>
  <si>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</si>
  <si>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</si>
  <si>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</si>
  <si>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</si>
  <si>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</si>
  <si>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</si>
  <si>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</si>
  <si>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</si>
  <si>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</si>
  <si>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</si>
  <si>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</si>
  <si>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</si>
  <si>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</si>
  <si>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</si>
  <si>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</si>
  <si>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</si>
  <si>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</si>
  <si>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</si>
  <si>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</si>
  <si>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</si>
  <si>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</si>
  <si>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</si>
  <si>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</si>
  <si>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</si>
  <si>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</si>
  <si>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</si>
  <si>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</si>
  <si>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</si>
  <si>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</si>
  <si>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</si>
  <si>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</si>
  <si>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</si>
  <si>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</si>
  <si>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</si>
  <si>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</si>
  <si>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</si>
  <si>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</si>
  <si>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</si>
  <si>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</si>
  <si>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</si>
  <si>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</si>
  <si>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</si>
  <si>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</si>
  <si>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</si>
  <si>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</si>
  <si>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</si>
  <si>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</si>
  <si>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</si>
  <si>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</si>
  <si>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</si>
  <si>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</si>
  <si>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</si>
  <si>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</si>
  <si>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</si>
  <si>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</si>
  <si>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</si>
  <si>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</si>
  <si>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</si>
  <si>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</si>
  <si>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</si>
  <si>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</si>
  <si>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</si>
  <si>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</si>
  <si>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</si>
  <si>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</si>
  <si>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</si>
  <si>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</si>
  <si>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</si>
  <si>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</si>
  <si>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</si>
  <si>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</si>
  <si>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</si>
  <si>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</si>
  <si>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</si>
  <si>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</si>
  <si>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</si>
  <si>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</si>
  <si>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</si>
  <si>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</si>
  <si>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</si>
  <si>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</si>
  <si>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</si>
  <si>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</si>
  <si>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</si>
  <si>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</si>
  <si>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</si>
  <si>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</si>
  <si>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</si>
  <si>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</si>
  <si>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</si>
  <si>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</si>
  <si>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</si>
  <si>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</si>
  <si>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</si>
  <si>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</si>
  <si>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</si>
  <si>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</si>
  <si>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</si>
  <si>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</si>
  <si>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</si>
  <si>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</si>
  <si>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</si>
  <si>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</si>
  <si>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</si>
  <si>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</si>
  <si>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</si>
  <si>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</si>
  <si>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</si>
  <si>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</si>
  <si>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</si>
  <si>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</si>
  <si>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</si>
  <si>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</si>
  <si>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</si>
  <si>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</si>
  <si>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</si>
  <si>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</si>
  <si>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</si>
  <si>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</si>
  <si>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</si>
  <si>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</si>
  <si>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</si>
  <si>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</si>
  <si>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</si>
  <si>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</si>
  <si>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</si>
  <si>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</si>
  <si>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</si>
  <si>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</si>
  <si>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</si>
  <si>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</si>
  <si>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</si>
  <si>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</si>
  <si>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</si>
  <si>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</si>
  <si>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</si>
  <si>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</si>
  <si>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</si>
  <si>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</si>
  <si>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</si>
  <si>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</si>
  <si>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</si>
  <si>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</si>
  <si>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</si>
  <si>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</si>
  <si>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</si>
  <si>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</si>
  <si>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</si>
  <si>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</si>
  <si>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</si>
  <si>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</si>
  <si>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</si>
  <si>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</si>
  <si>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</si>
  <si>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</si>
  <si>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</si>
  <si>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</si>
  <si>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</si>
  <si>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</si>
  <si>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</si>
  <si>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</si>
  <si>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</si>
  <si>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</si>
  <si>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</si>
  <si>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</si>
  <si>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</si>
  <si>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</si>
  <si>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</si>
  <si>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</si>
  <si>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</si>
  <si>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</si>
  <si>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</si>
  <si>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</si>
  <si>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</si>
  <si>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</si>
  <si>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</si>
  <si>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</si>
  <si>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</si>
  <si>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</si>
  <si>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</si>
  <si>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</si>
  <si>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</si>
  <si>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</si>
  <si>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</si>
  <si>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</si>
  <si>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</si>
  <si>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</si>
  <si>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</si>
  <si>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</si>
  <si>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</si>
  <si>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</si>
  <si>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</si>
  <si>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</si>
  <si>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</si>
  <si>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</si>
  <si>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</si>
  <si>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</si>
  <si>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</si>
  <si>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</si>
  <si>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</si>
  <si>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</si>
  <si>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</si>
  <si>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</si>
  <si>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</si>
  <si>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</si>
  <si>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</si>
  <si>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</si>
  <si>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</si>
  <si>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</si>
  <si>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</si>
  <si>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</si>
  <si>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</si>
  <si>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</si>
  <si>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</si>
  <si>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</si>
  <si>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</si>
  <si>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</si>
  <si>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</si>
  <si>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</si>
  <si>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</si>
  <si>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</si>
  <si>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</si>
  <si>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</si>
  <si>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</si>
  <si>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</si>
  <si>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</si>
  <si>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</si>
  <si>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</si>
  <si>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</si>
  <si>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</si>
  <si>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</si>
  <si>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</si>
  <si>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</si>
  <si>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</si>
  <si>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</si>
  <si>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</si>
  <si>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</si>
  <si>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</si>
  <si>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</si>
  <si>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</si>
  <si>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</si>
  <si>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</si>
  <si>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</si>
  <si>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</si>
  <si>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</si>
  <si>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</si>
  <si>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</si>
  <si>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</si>
  <si>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</si>
  <si>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</si>
  <si>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</si>
  <si>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</si>
  <si>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</si>
  <si>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</si>
  <si>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</si>
  <si>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</si>
  <si>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</si>
  <si>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</si>
  <si>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</si>
  <si>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</si>
  <si>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</si>
  <si>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</si>
  <si>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</si>
  <si>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</si>
  <si>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</si>
  <si>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</si>
  <si>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</si>
  <si>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</si>
  <si>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</si>
  <si>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</si>
  <si>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</si>
  <si>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</si>
  <si>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</si>
  <si>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</si>
  <si>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</si>
  <si>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</si>
  <si>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</si>
  <si>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</si>
  <si>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</si>
  <si>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</si>
  <si>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</si>
  <si>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</si>
  <si>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</si>
  <si>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</si>
  <si>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</si>
  <si>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</si>
  <si>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</si>
  <si>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</si>
  <si>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</si>
  <si>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</si>
  <si>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</si>
  <si>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</si>
  <si>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</si>
  <si>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</si>
  <si>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</si>
  <si>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</si>
  <si>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</si>
  <si>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</si>
  <si>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</si>
  <si>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</si>
  <si>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</si>
  <si>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</si>
  <si>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</si>
  <si>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</si>
  <si>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</si>
  <si>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</si>
  <si>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</si>
  <si>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</si>
  <si>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</si>
  <si>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</si>
  <si>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</si>
  <si>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</si>
  <si>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</si>
  <si>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</si>
  <si>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</si>
  <si>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</si>
  <si>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</si>
  <si>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</si>
  <si>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</si>
  <si>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</si>
  <si>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</si>
  <si>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</si>
  <si>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</si>
  <si>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</si>
  <si>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</si>
  <si>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</si>
  <si>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</si>
  <si>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</si>
  <si>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</si>
  <si>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</si>
  <si>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</si>
  <si>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</si>
  <si>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</si>
  <si>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</si>
  <si>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</si>
  <si>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</si>
  <si>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</si>
  <si>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</si>
  <si>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</si>
  <si>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</si>
  <si>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</si>
  <si>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</si>
  <si>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</si>
  <si>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</si>
  <si>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</si>
  <si>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</si>
  <si>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</si>
  <si>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</si>
  <si>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</si>
  <si>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</si>
  <si>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</si>
  <si>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</si>
  <si>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</si>
  <si>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</si>
  <si>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</si>
  <si>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</si>
  <si>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</si>
  <si>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</si>
  <si>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</si>
  <si>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</si>
  <si>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</si>
  <si>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</si>
  <si>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</si>
  <si>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</si>
  <si>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</si>
  <si>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</si>
  <si>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</si>
  <si>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</si>
  <si>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</si>
  <si>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</si>
  <si>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</si>
  <si>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</si>
  <si>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</si>
  <si>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</si>
  <si>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</si>
  <si>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</si>
  <si>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</si>
  <si>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</si>
  <si>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</si>
  <si>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</si>
  <si>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</si>
  <si>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</si>
  <si>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</si>
  <si>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</si>
  <si>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</si>
  <si>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</si>
  <si>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</si>
  <si>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</si>
  <si>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</si>
  <si>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</si>
  <si>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</si>
  <si>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</si>
  <si>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</si>
  <si>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</si>
  <si>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</si>
  <si>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</si>
  <si>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</si>
  <si>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</si>
  <si>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</si>
  <si>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</si>
  <si>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</si>
  <si>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</si>
  <si>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</si>
  <si>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</si>
  <si>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</si>
  <si>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</si>
  <si>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</si>
  <si>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</si>
  <si>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</si>
  <si>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</si>
  <si>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</si>
  <si>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</si>
  <si>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</si>
  <si>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</si>
  <si>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</si>
  <si>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</si>
  <si>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</si>
  <si>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</si>
  <si>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</si>
  <si>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</si>
  <si>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</si>
  <si>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</si>
  <si>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</si>
  <si>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</si>
  <si>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</si>
  <si>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</si>
  <si>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</si>
  <si>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</si>
  <si>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</si>
  <si>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</si>
  <si>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</si>
  <si>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</si>
  <si>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</si>
  <si>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</si>
  <si>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</si>
  <si>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</si>
  <si>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</si>
  <si>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</si>
  <si>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</si>
  <si>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</si>
  <si>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</si>
  <si>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</si>
  <si>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</si>
  <si>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</si>
  <si>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</si>
  <si>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</si>
  <si>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</si>
  <si>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</si>
  <si>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</si>
  <si>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</si>
  <si>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</si>
  <si>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</si>
  <si>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</si>
  <si>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</si>
  <si>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</si>
  <si>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</si>
  <si>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</si>
  <si>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</si>
  <si>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</si>
  <si>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</si>
  <si>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</si>
  <si>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</si>
  <si>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</si>
  <si>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</si>
  <si>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</si>
  <si>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</si>
  <si>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</si>
  <si>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</si>
  <si>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</si>
  <si>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</si>
  <si>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</si>
  <si>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</si>
  <si>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</si>
  <si>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</si>
  <si>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</si>
  <si>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</si>
  <si>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</si>
  <si>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</si>
  <si>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</si>
  <si>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</si>
  <si>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</si>
  <si>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</si>
  <si>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</si>
  <si>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</si>
  <si>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</si>
  <si>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</si>
  <si>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</si>
  <si>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</si>
  <si>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</si>
  <si>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</si>
  <si>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</si>
  <si>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</si>
  <si>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</si>
  <si>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</si>
  <si>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</si>
  <si>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</si>
  <si>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</si>
  <si>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</si>
  <si>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</si>
  <si>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</si>
  <si>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</si>
  <si>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</si>
  <si>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</si>
  <si>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</si>
  <si>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</si>
  <si>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</si>
  <si>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</si>
  <si>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</si>
  <si>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</si>
  <si>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</si>
  <si>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</si>
  <si>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</si>
  <si>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</si>
  <si>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</si>
  <si>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</si>
  <si>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</si>
  <si>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</si>
  <si>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</si>
  <si>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</si>
  <si>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</si>
  <si>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</si>
  <si>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</si>
  <si>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</si>
  <si>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</si>
  <si>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</si>
  <si>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</si>
  <si>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</si>
  <si>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</si>
  <si>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</si>
  <si>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</si>
  <si>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</si>
  <si>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</si>
  <si>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</si>
  <si>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</si>
  <si>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</si>
  <si>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</si>
  <si>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</si>
  <si>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</si>
  <si>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</si>
  <si>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</si>
  <si>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</si>
  <si>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</si>
  <si>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</si>
  <si>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</si>
  <si>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</si>
  <si>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</si>
  <si>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</si>
  <si>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</si>
  <si>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</si>
  <si>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</si>
  <si>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</si>
  <si>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</si>
  <si>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</si>
  <si>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</si>
  <si>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</si>
  <si>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</si>
  <si>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</si>
  <si>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</si>
  <si>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</si>
  <si>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</si>
  <si>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</si>
  <si>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</si>
  <si>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</si>
  <si>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</si>
  <si>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</si>
  <si>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</si>
  <si>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</si>
  <si>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</si>
  <si>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</si>
  <si>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</si>
  <si>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</si>
  <si>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</si>
  <si>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</si>
  <si>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</si>
  <si>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</si>
  <si>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</si>
  <si>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</si>
  <si>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</si>
  <si>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</si>
  <si>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</si>
  <si>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</si>
  <si>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</si>
  <si>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</si>
  <si>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</si>
  <si>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</si>
  <si>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</si>
  <si>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</si>
  <si>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</si>
  <si>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</si>
  <si>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</si>
  <si>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</si>
  <si>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</si>
  <si>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</si>
  <si>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</si>
  <si>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</si>
  <si>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</si>
  <si>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</si>
  <si>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</si>
  <si>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</si>
  <si>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</si>
  <si>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</si>
  <si>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</si>
  <si>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</si>
  <si>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</si>
  <si>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</si>
  <si>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</si>
  <si>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</si>
  <si>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</si>
  <si>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</si>
  <si>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</si>
  <si>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</si>
  <si>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</si>
  <si>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</si>
  <si>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</si>
  <si>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</si>
  <si>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</si>
  <si>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</si>
  <si>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</si>
  <si>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</si>
  <si>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</si>
  <si>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</si>
  <si>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</si>
  <si>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</si>
  <si>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</si>
  <si>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</si>
  <si>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</si>
  <si>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</si>
  <si>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</si>
  <si>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</si>
  <si>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</si>
  <si>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</si>
  <si>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</si>
  <si>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</si>
  <si>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</si>
  <si>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</si>
  <si>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</si>
  <si>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</si>
  <si>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</si>
  <si>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</si>
  <si>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</si>
  <si>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</si>
  <si>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</si>
  <si>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</si>
  <si>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</si>
  <si>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</si>
  <si>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</si>
  <si>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</si>
  <si>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</si>
  <si>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</si>
  <si>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</si>
  <si>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</si>
  <si>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</si>
  <si>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</si>
  <si>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</si>
  <si>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</si>
  <si>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</si>
  <si>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</si>
  <si>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</si>
  <si>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</si>
  <si>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</si>
  <si>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</si>
  <si>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</si>
  <si>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</si>
  <si>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</si>
  <si>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</si>
  <si>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</si>
  <si>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</si>
  <si>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</si>
  <si>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</si>
  <si>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</si>
  <si>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</si>
  <si>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</si>
  <si>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</si>
  <si>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</si>
  <si>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</si>
  <si>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</si>
  <si>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</si>
  <si>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</si>
  <si>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</si>
  <si>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</si>
  <si>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</si>
  <si>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</si>
  <si>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</si>
  <si>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</si>
  <si>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</si>
  <si>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</si>
  <si>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</si>
  <si>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</si>
  <si>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</si>
  <si>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</si>
  <si>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</si>
  <si>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</si>
  <si>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</si>
  <si>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</si>
  <si>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</si>
  <si>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</si>
  <si>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</si>
  <si>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</si>
  <si>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</si>
  <si>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</si>
  <si>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</si>
  <si>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</si>
  <si>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</si>
  <si>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</si>
  <si>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</si>
  <si>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</si>
  <si>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</si>
  <si>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</si>
  <si>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</si>
  <si>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</si>
  <si>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</si>
  <si>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</si>
  <si>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</si>
  <si>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</si>
  <si>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</si>
  <si>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</si>
  <si>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</si>
  <si>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</si>
  <si>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</si>
  <si>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</si>
  <si>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</si>
  <si>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</si>
  <si>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</si>
  <si>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</si>
  <si>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</si>
  <si>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</si>
  <si>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</si>
  <si>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</si>
  <si>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</si>
  <si>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</si>
  <si>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</si>
  <si>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</si>
  <si>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</si>
  <si>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</si>
  <si>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</si>
  <si>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</si>
  <si>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</si>
  <si>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</si>
  <si>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</si>
  <si>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</si>
  <si>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</si>
  <si>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</si>
  <si>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</si>
  <si>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</si>
  <si>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</si>
  <si>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</si>
  <si>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</si>
  <si>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</si>
  <si>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</si>
  <si>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</si>
  <si>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</si>
  <si>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</si>
  <si>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</si>
  <si>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</si>
  <si>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</si>
  <si>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</si>
  <si>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</si>
  <si>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</si>
  <si>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</si>
  <si>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</si>
  <si>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</si>
  <si>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</si>
  <si>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</si>
  <si>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</si>
  <si>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</si>
  <si>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</si>
  <si>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</si>
  <si>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</si>
  <si>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</si>
  <si>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</si>
  <si>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</si>
  <si>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</si>
  <si>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</si>
  <si>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</si>
  <si>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</si>
  <si>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</si>
  <si>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</si>
  <si>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</si>
  <si>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</si>
  <si>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</si>
  <si>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</si>
  <si>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</si>
  <si>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</si>
  <si>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</si>
  <si>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</si>
  <si>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</si>
  <si>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</si>
  <si>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</si>
  <si>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</si>
  <si>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</si>
  <si>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</si>
  <si>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</si>
  <si>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</si>
  <si>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</si>
  <si>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</si>
  <si>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</si>
  <si>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</si>
  <si>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</si>
  <si>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</si>
  <si>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</si>
  <si>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</si>
  <si>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</si>
  <si>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</si>
  <si>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</si>
  <si>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</si>
  <si>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</si>
  <si>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</si>
  <si>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</si>
  <si>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</si>
  <si>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</si>
  <si>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</si>
  <si>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</si>
  <si>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</si>
  <si>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</si>
  <si>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</si>
  <si>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</si>
  <si>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</si>
  <si>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</si>
  <si>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</si>
  <si>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</si>
  <si>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</si>
  <si>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</si>
  <si>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</si>
  <si>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</si>
  <si>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</si>
  <si>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</si>
  <si>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</si>
  <si>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</si>
  <si>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</si>
  <si>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</si>
  <si>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</si>
  <si>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</si>
  <si>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</si>
  <si>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</si>
  <si>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</si>
  <si>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</si>
  <si>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</si>
  <si>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</si>
  <si>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</si>
  <si>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</si>
  <si>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</si>
  <si>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</si>
  <si>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</si>
  <si>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</si>
  <si>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</si>
  <si>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</si>
  <si>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</si>
  <si>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</si>
  <si>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</si>
  <si>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</si>
  <si>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</si>
  <si>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</si>
  <si>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</si>
  <si>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</si>
  <si>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</si>
  <si>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</si>
  <si>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</si>
  <si>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</si>
  <si>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</si>
  <si>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</si>
  <si>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</si>
  <si>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</si>
  <si>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</si>
  <si>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</si>
  <si>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</si>
  <si>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</si>
  <si>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</si>
  <si>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</si>
  <si>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</si>
  <si>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</si>
  <si>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</si>
  <si>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</si>
  <si>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</si>
  <si>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</si>
  <si>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</si>
  <si>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</si>
  <si>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</si>
  <si>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</si>
  <si>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</si>
  <si>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</si>
  <si>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</si>
  <si>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</si>
  <si>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</si>
  <si>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</si>
  <si>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</si>
  <si>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</si>
  <si>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</si>
  <si>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</si>
  <si>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</si>
  <si>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</si>
  <si>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</si>
  <si>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</si>
  <si>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</si>
  <si>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</si>
  <si>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</si>
  <si>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</si>
  <si>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</si>
  <si>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</si>
  <si>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</si>
  <si>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</si>
  <si>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</si>
  <si>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</si>
  <si>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</si>
  <si>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</si>
  <si>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</si>
  <si>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</si>
  <si>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</si>
  <si>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</si>
  <si>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</si>
  <si>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</si>
  <si>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</si>
  <si>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</si>
  <si>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</si>
  <si>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</si>
  <si>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</si>
  <si>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</si>
  <si>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</si>
  <si>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</si>
  <si>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</si>
  <si>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</si>
  <si>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</si>
  <si>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</si>
  <si>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</si>
  <si>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</si>
  <si>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</si>
  <si>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</si>
  <si>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</si>
  <si>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</si>
  <si>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</si>
  <si>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</si>
  <si>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</si>
  <si>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</si>
  <si>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</si>
  <si>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</si>
  <si>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</si>
  <si>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</si>
  <si>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</si>
  <si>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</si>
  <si>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</si>
  <si>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</si>
  <si>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</si>
  <si>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</si>
  <si>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</si>
  <si>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</si>
  <si>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</si>
  <si>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</si>
  <si>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</si>
  <si>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</si>
  <si>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</si>
  <si>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</si>
  <si>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</si>
  <si>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</si>
  <si>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</si>
  <si>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</si>
  <si>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</si>
  <si>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</si>
  <si>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</si>
  <si>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</si>
  <si>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</si>
  <si>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</si>
  <si>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</si>
  <si>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</si>
  <si>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</si>
  <si>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</si>
  <si>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</si>
  <si>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</si>
  <si>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</si>
  <si>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</si>
  <si>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</si>
  <si>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</si>
  <si>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</si>
  <si>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</si>
  <si>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</si>
  <si>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</si>
  <si>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</si>
  <si>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</si>
  <si>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</si>
  <si>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</si>
  <si>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</si>
  <si>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</si>
  <si>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</si>
  <si>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</si>
  <si>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</si>
  <si>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</si>
  <si>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</si>
  <si>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</si>
  <si>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</si>
  <si>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</si>
  <si>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</si>
  <si>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</si>
  <si>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</si>
  <si>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</si>
  <si>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</si>
  <si>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</si>
  <si>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</si>
  <si>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</si>
  <si>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</si>
  <si>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</si>
  <si>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</si>
  <si>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</si>
  <si>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</si>
  <si>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</si>
  <si>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</si>
  <si>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</si>
  <si>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</si>
  <si>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</si>
  <si>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</si>
  <si>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</si>
  <si>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</si>
  <si>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</si>
  <si>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</si>
  <si>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</si>
  <si>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</si>
  <si>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</si>
  <si>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</si>
  <si>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</si>
  <si>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</si>
  <si>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</si>
  <si>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</si>
  <si>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</si>
  <si>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</si>
  <si>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</si>
  <si>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</si>
  <si>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</si>
  <si>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</si>
  <si>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</si>
  <si>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</si>
  <si>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</si>
  <si>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</si>
  <si>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</si>
  <si>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</si>
  <si>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</si>
  <si>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</si>
  <si>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</si>
  <si>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</si>
  <si>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</si>
  <si>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</si>
  <si>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</si>
  <si>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</si>
  <si>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</si>
  <si>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</si>
  <si>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</si>
  <si>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</si>
  <si>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</si>
  <si>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</si>
  <si>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</si>
  <si>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</si>
  <si>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</si>
  <si>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</si>
  <si>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</si>
  <si>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</si>
  <si>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</si>
  <si>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</si>
  <si>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</si>
  <si>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</si>
  <si>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</si>
  <si>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</si>
  <si>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</si>
  <si>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</si>
  <si>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</si>
  <si>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</si>
  <si>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</si>
  <si>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</si>
  <si>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</si>
  <si>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</si>
  <si>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</si>
  <si>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</si>
  <si>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</si>
  <si>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</si>
  <si>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</si>
  <si>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</si>
  <si>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</si>
  <si>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</si>
  <si>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</si>
  <si>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</si>
  <si>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</si>
  <si>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</si>
  <si>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</si>
  <si>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</si>
  <si>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</si>
  <si>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</si>
  <si>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</si>
  <si>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</si>
  <si>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</si>
  <si>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</si>
  <si>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</si>
  <si>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</si>
  <si>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</si>
  <si>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</si>
  <si>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</si>
  <si>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</si>
  <si>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</si>
  <si>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</si>
  <si>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</si>
  <si>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</si>
  <si>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</si>
  <si>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</si>
  <si>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</si>
  <si>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</si>
  <si>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</si>
  <si>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</si>
  <si>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</si>
  <si>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</si>
  <si>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</si>
  <si>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</si>
  <si>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</si>
  <si>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</si>
  <si>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</si>
  <si>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</si>
  <si>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</si>
  <si>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</si>
  <si>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</si>
  <si>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</si>
  <si>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</si>
  <si>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</si>
  <si>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</si>
  <si>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</si>
  <si>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</si>
  <si>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</si>
  <si>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</si>
  <si>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</si>
  <si>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</si>
  <si>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</si>
  <si>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</si>
  <si>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</si>
  <si>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</si>
  <si>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</si>
  <si>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</si>
  <si>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</si>
  <si>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</si>
  <si>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</si>
  <si>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</si>
  <si>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</si>
  <si>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</si>
  <si>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</si>
  <si>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</si>
  <si>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</si>
  <si>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</si>
  <si>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</si>
  <si>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</si>
  <si>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</si>
  <si>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</si>
  <si>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</si>
  <si>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</si>
  <si>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</si>
  <si>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</si>
  <si>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</si>
  <si>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</si>
  <si>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</si>
  <si>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</si>
  <si>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</si>
  <si>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</si>
  <si>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</si>
  <si>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</si>
  <si>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</si>
  <si>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</si>
  <si>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</si>
  <si>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</si>
  <si>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</si>
  <si>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</si>
  <si>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</si>
  <si>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</si>
  <si>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</si>
  <si>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</si>
  <si>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</si>
  <si>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</si>
  <si>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</si>
  <si>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</si>
  <si>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</si>
  <si>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</si>
  <si>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</si>
  <si>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</si>
  <si>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</si>
  <si>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</si>
  <si>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</si>
  <si>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</si>
  <si>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</si>
  <si>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</si>
  <si>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</si>
  <si>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</si>
  <si>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</si>
  <si>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</si>
  <si>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</si>
  <si>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</si>
  <si>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</si>
  <si>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</si>
  <si>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</si>
  <si>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</si>
  <si>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</si>
  <si>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</si>
  <si>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</si>
  <si>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</si>
  <si>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</si>
  <si>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</si>
  <si>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</si>
  <si>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</si>
  <si>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</si>
  <si>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</si>
  <si>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</si>
  <si>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</si>
  <si>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</si>
  <si>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</si>
  <si>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</si>
  <si>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</si>
  <si>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</si>
  <si>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</si>
  <si>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</si>
  <si>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</si>
  <si>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</si>
  <si>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</si>
  <si>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</si>
  <si>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</si>
  <si>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</si>
  <si>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</si>
  <si>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</si>
  <si>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</si>
  <si>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</si>
  <si>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</si>
  <si>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</si>
  <si>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</si>
  <si>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</si>
  <si>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</si>
  <si>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</si>
  <si>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</si>
  <si>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</si>
  <si>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</si>
  <si>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</si>
  <si>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</si>
  <si>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</si>
  <si>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</si>
  <si>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</si>
  <si>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</si>
  <si>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</si>
  <si>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</si>
  <si>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</si>
  <si>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</si>
  <si>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</si>
  <si>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</si>
  <si>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</si>
  <si>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</si>
  <si>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</si>
  <si>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</si>
  <si>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</si>
  <si>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</si>
  <si>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</si>
  <si>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</si>
  <si>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</si>
  <si>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</si>
  <si>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</si>
  <si>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</si>
  <si>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</si>
  <si>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</si>
  <si>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</si>
  <si>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</si>
  <si>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</si>
  <si>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</si>
  <si>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</si>
  <si>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</si>
  <si>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</si>
  <si>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</si>
  <si>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</si>
  <si>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</si>
  <si>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</si>
  <si>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</si>
  <si>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</si>
  <si>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</si>
  <si>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</si>
  <si>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</si>
  <si>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</si>
  <si>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</si>
  <si>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</si>
  <si>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</si>
  <si>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</si>
  <si>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</si>
  <si>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</si>
  <si>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</si>
  <si>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</si>
  <si>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</si>
  <si>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</si>
  <si>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</si>
  <si>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</si>
  <si>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</si>
  <si>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</si>
  <si>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</si>
  <si>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</si>
  <si>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</si>
  <si>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</si>
  <si>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</si>
  <si>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</si>
  <si>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</si>
  <si>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</si>
  <si>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</si>
  <si>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</si>
  <si>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</si>
  <si>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</si>
  <si>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</si>
  <si>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</si>
  <si>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</si>
  <si>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</si>
  <si>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</si>
  <si>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</si>
  <si>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</si>
  <si>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</si>
  <si>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</si>
  <si>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</si>
  <si>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</si>
  <si>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</si>
  <si>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</si>
  <si>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</si>
  <si>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</si>
  <si>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</si>
  <si>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</si>
  <si>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</si>
  <si>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</si>
  <si>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</si>
  <si>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</si>
  <si>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</si>
  <si>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</si>
  <si>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</si>
  <si>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</si>
  <si>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</si>
  <si>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</si>
  <si>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</si>
  <si>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</si>
  <si>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</si>
  <si>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</si>
  <si>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</si>
  <si>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</si>
  <si>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</si>
  <si>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</si>
  <si>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</si>
  <si>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</si>
  <si>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</si>
  <si>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</si>
  <si>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</si>
  <si>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</si>
  <si>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</si>
  <si>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</si>
  <si>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</si>
  <si>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</si>
  <si>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</si>
  <si>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</si>
  <si>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</si>
  <si>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</si>
  <si>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</si>
  <si>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</si>
  <si>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</si>
  <si>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</si>
  <si>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</si>
  <si>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</si>
  <si>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</si>
  <si>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</si>
  <si>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</si>
  <si>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</si>
  <si>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</si>
  <si>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</si>
  <si>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</si>
  <si>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</si>
  <si>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</si>
  <si>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</si>
  <si>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</si>
  <si>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</si>
  <si>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</si>
  <si>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</si>
  <si>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</si>
  <si>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</si>
  <si>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</si>
  <si>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</si>
  <si>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</si>
  <si>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</si>
  <si>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</si>
  <si>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</si>
  <si>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</si>
  <si>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</si>
  <si>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</si>
  <si>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</si>
  <si>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</si>
  <si>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</si>
  <si>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</si>
  <si>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</si>
  <si>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</si>
  <si>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</si>
  <si>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</si>
  <si>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</si>
  <si>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</si>
  <si>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</si>
  <si>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</si>
  <si>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</si>
  <si>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</si>
  <si>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</si>
  <si>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</si>
  <si>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</si>
  <si>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</si>
  <si>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</si>
  <si>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</si>
  <si>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</si>
  <si>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</si>
  <si>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</si>
  <si>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</si>
  <si>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</si>
  <si>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</si>
  <si>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</si>
  <si>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</si>
  <si>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</si>
  <si>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</si>
  <si>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</si>
  <si>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</si>
  <si>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</si>
  <si>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</si>
  <si>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</si>
  <si>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</si>
  <si>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</si>
  <si>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</si>
  <si>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</si>
  <si>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</si>
  <si>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</si>
  <si>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</si>
  <si>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</si>
  <si>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</si>
  <si>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</si>
  <si>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</si>
  <si>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</si>
  <si>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</si>
  <si>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</si>
  <si>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</si>
  <si>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</si>
  <si>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</si>
  <si>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</si>
  <si>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</si>
  <si>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</si>
  <si>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</si>
  <si>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</si>
  <si>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</si>
  <si>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</si>
  <si>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</si>
  <si>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</si>
  <si>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</si>
  <si>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</si>
  <si>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</si>
  <si>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</si>
  <si>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</si>
  <si>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</si>
  <si>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</si>
  <si>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</si>
  <si>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</si>
  <si>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</si>
  <si>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</si>
  <si>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</si>
  <si>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</si>
  <si>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</si>
  <si>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</si>
  <si>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</si>
  <si>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</si>
  <si>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</si>
  <si>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</si>
  <si>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</si>
  <si>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</si>
  <si>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</si>
  <si>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</si>
  <si>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</si>
  <si>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</si>
  <si>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</si>
  <si>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</si>
  <si>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</si>
  <si>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</si>
  <si>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</si>
  <si>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</si>
  <si>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</si>
  <si>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</si>
  <si>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</si>
  <si>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</si>
  <si>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</si>
  <si>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</si>
  <si>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</si>
  <si>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</si>
  <si>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</si>
  <si>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</si>
  <si>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</si>
  <si>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</si>
  <si>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</si>
  <si>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</si>
  <si>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</si>
  <si>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</si>
  <si>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</si>
  <si>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</si>
  <si>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</si>
  <si>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</si>
  <si>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</si>
  <si>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</si>
  <si>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</si>
  <si>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</si>
  <si>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</si>
  <si>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</si>
  <si>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</si>
  <si>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</si>
  <si>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</si>
  <si>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</si>
  <si>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</si>
  <si>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</si>
  <si>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</si>
  <si>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</si>
  <si>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</si>
  <si>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</si>
  <si>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</si>
  <si>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</si>
  <si>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</si>
  <si>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</si>
  <si>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</si>
  <si>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</si>
  <si>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</si>
  <si>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</si>
  <si>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</si>
  <si>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</si>
  <si>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</si>
  <si>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</si>
  <si>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</si>
  <si>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</si>
  <si>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</si>
  <si>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</si>
  <si>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</si>
  <si>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</si>
  <si>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</si>
  <si>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</si>
  <si>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</si>
  <si>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</si>
  <si>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</si>
  <si>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</si>
  <si>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</si>
  <si>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</si>
  <si>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</si>
  <si>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</si>
  <si>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</si>
  <si>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</si>
  <si>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</si>
  <si>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</si>
  <si>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</si>
  <si>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</si>
  <si>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</si>
  <si>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</si>
  <si>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</si>
  <si>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</si>
  <si>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</si>
  <si>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</si>
  <si>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</si>
  <si>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</si>
  <si>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</si>
  <si>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</si>
  <si>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</si>
  <si>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</si>
  <si>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</si>
  <si>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</si>
  <si>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</si>
  <si>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</si>
  <si>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</si>
  <si>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</si>
  <si>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</si>
  <si>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</si>
  <si>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</si>
  <si>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</si>
  <si>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</si>
  <si>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</si>
  <si>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</si>
  <si>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</si>
  <si>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</si>
  <si>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</si>
  <si>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</si>
  <si>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</si>
  <si>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</si>
  <si>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</si>
  <si>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</si>
  <si>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</si>
  <si>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</si>
  <si>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</si>
  <si>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</si>
  <si>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</si>
  <si>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</si>
  <si>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</si>
  <si>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</si>
  <si>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</si>
  <si>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</si>
  <si>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</si>
  <si>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</si>
  <si>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</si>
  <si>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</si>
  <si>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</si>
  <si>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</si>
  <si>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</si>
  <si>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</si>
  <si>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</si>
  <si>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</si>
  <si>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</si>
  <si>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</si>
  <si>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</si>
  <si>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</si>
  <si>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</si>
  <si>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</si>
  <si>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</si>
  <si>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</si>
  <si>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</si>
  <si>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</si>
  <si>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</si>
  <si>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</si>
  <si>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</si>
  <si>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</si>
  <si>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</si>
  <si>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</si>
  <si>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</si>
  <si>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</si>
  <si>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</si>
  <si>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</si>
  <si>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</si>
  <si>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</si>
  <si>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</si>
  <si>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</si>
  <si>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</si>
  <si>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</si>
  <si>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</si>
  <si>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</si>
  <si>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</si>
  <si>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</si>
  <si>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</si>
  <si>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</si>
  <si>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</si>
  <si>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</si>
  <si>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</si>
  <si>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</si>
  <si>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</si>
  <si>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</si>
  <si>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</si>
  <si>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</si>
  <si>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</si>
  <si>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</si>
  <si>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</si>
  <si>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</si>
  <si>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</si>
  <si>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</si>
  <si>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</si>
  <si>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</si>
  <si>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</si>
  <si>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</si>
  <si>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</si>
  <si>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</si>
  <si>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</si>
  <si>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</si>
  <si>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</si>
  <si>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</si>
  <si>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</si>
  <si>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</si>
  <si>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</si>
  <si>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</si>
  <si>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</si>
  <si>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</si>
  <si>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</si>
  <si>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</si>
  <si>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</si>
  <si>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</si>
  <si>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</si>
  <si>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</si>
  <si>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</si>
  <si>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</si>
  <si>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</si>
  <si>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</si>
  <si>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</si>
  <si>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</si>
  <si>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</si>
  <si>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</si>
  <si>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</si>
  <si>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</si>
  <si>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</si>
  <si>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</si>
  <si>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</si>
  <si>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</si>
  <si>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</si>
  <si>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</si>
  <si>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</si>
  <si>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</si>
  <si>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</si>
  <si>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</si>
  <si>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</si>
  <si>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</si>
  <si>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</si>
  <si>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</si>
  <si>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</si>
  <si>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</si>
  <si>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</si>
  <si>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</si>
  <si>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</si>
  <si>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</si>
  <si>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</si>
  <si>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</si>
  <si>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</si>
  <si>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</si>
  <si>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</si>
  <si>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</si>
  <si>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</si>
  <si>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</si>
  <si>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</si>
  <si>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</si>
  <si>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</si>
  <si>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</si>
  <si>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</si>
  <si>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</si>
  <si>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</si>
  <si>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</si>
  <si>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</si>
  <si>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</si>
  <si>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</si>
  <si>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</si>
  <si>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</si>
  <si>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</si>
  <si>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</si>
  <si>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</si>
  <si>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</si>
  <si>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</si>
  <si>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</si>
  <si>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</si>
  <si>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</si>
  <si>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</si>
  <si>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</si>
  <si>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</si>
  <si>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</si>
  <si>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</si>
  <si>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</si>
  <si>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</si>
  <si>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</si>
  <si>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</si>
  <si>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</si>
  <si>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</si>
  <si>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</si>
  <si>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</si>
  <si>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</si>
  <si>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</si>
  <si>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</si>
  <si>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</si>
  <si>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</si>
  <si>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</si>
  <si>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</si>
  <si>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</si>
  <si>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</si>
  <si>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</si>
  <si>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</si>
  <si>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</si>
  <si>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</si>
  <si>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</si>
  <si>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</si>
  <si>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</si>
  <si>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</si>
  <si>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</si>
  <si>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</si>
  <si>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</si>
  <si>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</si>
  <si>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</si>
  <si>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</si>
  <si>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</si>
  <si>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</si>
  <si>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</si>
  <si>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</si>
  <si>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</si>
  <si>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</si>
  <si>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</si>
  <si>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</si>
  <si>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</si>
  <si>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</si>
  <si>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</si>
  <si>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</si>
  <si>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</si>
  <si>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</si>
  <si>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</si>
  <si>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</si>
  <si>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</si>
  <si>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</si>
  <si>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</si>
  <si>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</si>
  <si>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</si>
  <si>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</si>
  <si>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</si>
  <si>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</si>
  <si>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</si>
  <si>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</si>
  <si>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</si>
  <si>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</si>
  <si>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</si>
  <si>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</si>
  <si>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</si>
  <si>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</si>
  <si>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</si>
  <si>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</si>
  <si>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</si>
  <si>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</si>
  <si>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</si>
  <si>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</si>
  <si>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</si>
  <si>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</si>
  <si>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</si>
  <si>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</si>
  <si>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</si>
  <si>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</si>
  <si>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</si>
  <si>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</si>
  <si>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</si>
  <si>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</si>
  <si>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</si>
  <si>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</si>
  <si>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</si>
  <si>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</si>
  <si>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</si>
  <si>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</si>
  <si>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</si>
  <si>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</si>
  <si>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</si>
  <si>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</si>
  <si>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</si>
  <si>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</si>
  <si>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</si>
  <si>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</si>
  <si>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</si>
  <si>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</si>
  <si>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</si>
  <si>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</si>
  <si>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</si>
  <si>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</si>
  <si>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</si>
  <si>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</si>
  <si>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</si>
  <si>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</si>
  <si>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</si>
  <si>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</si>
  <si>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</si>
  <si>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</si>
  <si>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</si>
  <si>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</si>
  <si>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</si>
  <si>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</si>
  <si>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</si>
  <si>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</si>
  <si>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</si>
  <si>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</si>
  <si>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</si>
  <si>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</si>
  <si>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</si>
  <si>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</si>
  <si>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</si>
  <si>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</si>
  <si>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</si>
  <si>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</si>
  <si>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</si>
  <si>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</si>
  <si>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</si>
  <si>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</si>
  <si>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</si>
  <si>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</si>
  <si>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</si>
  <si>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</si>
  <si>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</si>
  <si>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</si>
  <si>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</si>
  <si>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</si>
  <si>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</si>
  <si>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</si>
  <si>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</si>
  <si>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</si>
  <si>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</si>
  <si>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</si>
  <si>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</si>
  <si>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</si>
  <si>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</si>
  <si>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</si>
  <si>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</si>
  <si>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</si>
  <si>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</si>
  <si>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</si>
  <si>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</si>
  <si>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</si>
  <si>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</si>
  <si>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</si>
  <si>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</si>
  <si>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</si>
  <si>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</si>
  <si>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</si>
  <si>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</si>
  <si>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</si>
  <si>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</si>
  <si>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</si>
  <si>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</si>
  <si>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</si>
  <si>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</si>
  <si>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</si>
  <si>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</si>
  <si>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</si>
  <si>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</si>
  <si>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</si>
  <si>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</si>
  <si>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</si>
  <si>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</si>
  <si>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</si>
  <si>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</si>
  <si>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</si>
  <si>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</si>
  <si>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</si>
  <si>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</si>
  <si>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</si>
  <si>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</si>
  <si>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</si>
  <si>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</si>
  <si>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</si>
  <si>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</si>
  <si>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</si>
  <si>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</si>
  <si>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</si>
  <si>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</si>
  <si>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</si>
  <si>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</si>
  <si>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</si>
  <si>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</si>
  <si>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</si>
  <si>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</si>
  <si>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</si>
  <si>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</si>
  <si>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</si>
  <si>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</si>
  <si>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</si>
  <si>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</si>
  <si>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</si>
  <si>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</si>
  <si>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</si>
  <si>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</si>
  <si>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</si>
  <si>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</si>
  <si>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</si>
  <si>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</si>
  <si>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</si>
  <si>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</si>
  <si>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</si>
  <si>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</si>
  <si>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</si>
  <si>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</si>
  <si>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</si>
  <si>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</si>
  <si>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</si>
  <si>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</si>
  <si>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</si>
  <si>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</si>
  <si>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</si>
  <si>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</si>
  <si>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</si>
  <si>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</si>
  <si>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</si>
  <si>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</si>
  <si>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</si>
  <si>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</si>
  <si>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</si>
  <si>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</si>
  <si>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</si>
  <si>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</si>
  <si>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</si>
  <si>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</si>
  <si>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</si>
  <si>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</si>
  <si>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</si>
  <si>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</si>
  <si>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</si>
  <si>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</si>
  <si>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</si>
  <si>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</si>
  <si>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</si>
  <si>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</si>
  <si>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</si>
  <si>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</si>
  <si>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</si>
  <si>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</si>
  <si>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</si>
  <si>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</si>
  <si>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</si>
  <si>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</si>
  <si>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</si>
  <si>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</si>
  <si>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</si>
  <si>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</si>
  <si>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</si>
  <si>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</si>
  <si>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</si>
  <si>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</si>
  <si>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</si>
  <si>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</si>
  <si>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</si>
  <si>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</si>
  <si>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</si>
  <si>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</si>
  <si>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</si>
  <si>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</si>
  <si>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</si>
  <si>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</si>
  <si>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</si>
  <si>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</si>
  <si>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</si>
  <si>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</si>
  <si>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</si>
  <si>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</si>
  <si>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</si>
  <si>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</si>
  <si>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</si>
  <si>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</si>
  <si>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</si>
  <si>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</si>
  <si>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</si>
  <si>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</si>
  <si>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</si>
  <si>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</si>
  <si>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</si>
  <si>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</si>
  <si>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</si>
  <si>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</si>
  <si>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</si>
  <si>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</si>
  <si>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</si>
  <si>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</si>
  <si>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</si>
  <si>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</si>
  <si>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</si>
  <si>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</si>
  <si>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</si>
  <si>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</si>
  <si>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</si>
  <si>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</si>
  <si>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</si>
  <si>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</si>
  <si>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</si>
  <si>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</si>
  <si>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</si>
  <si>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</si>
  <si>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</si>
  <si>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</si>
  <si>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</si>
  <si>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</si>
  <si>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</si>
  <si>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</si>
  <si>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</si>
  <si>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</si>
  <si>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</si>
  <si>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</si>
  <si>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</si>
  <si>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</si>
  <si>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</si>
  <si>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</si>
  <si>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</si>
  <si>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</si>
  <si>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</si>
  <si>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</si>
  <si>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</si>
  <si>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</si>
  <si>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</si>
  <si>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</si>
  <si>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</si>
  <si>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</si>
  <si>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</si>
  <si>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</si>
  <si>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</si>
  <si>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</si>
  <si>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</si>
  <si>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</si>
  <si>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</si>
  <si>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</si>
  <si>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</si>
  <si>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</si>
  <si>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</si>
  <si>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</si>
  <si>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</si>
  <si>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</si>
  <si>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</si>
  <si>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</si>
  <si>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</si>
  <si>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</si>
  <si>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</si>
  <si>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</si>
  <si>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</si>
  <si>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</si>
  <si>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</si>
  <si>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</si>
  <si>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</si>
  <si>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</si>
  <si>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</si>
  <si>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</si>
  <si>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</si>
  <si>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</si>
  <si>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</si>
  <si>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</si>
  <si>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</si>
  <si>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</si>
  <si>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</si>
  <si>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</si>
  <si>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</si>
  <si>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</si>
  <si>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</si>
  <si>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</si>
  <si>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</si>
  <si>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</si>
  <si>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</si>
  <si>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</si>
  <si>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</si>
  <si>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</si>
  <si>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</si>
  <si>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</si>
  <si>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</si>
  <si>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</si>
  <si>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</si>
  <si>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</si>
  <si>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</si>
  <si>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</si>
  <si>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</si>
  <si>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</si>
  <si>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</si>
  <si>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</si>
  <si>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</si>
  <si>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</si>
  <si>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</si>
  <si>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</si>
  <si>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</si>
  <si>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</si>
  <si>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</si>
  <si>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</si>
  <si>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</si>
  <si>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</si>
  <si>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</si>
  <si>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</si>
  <si>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</si>
  <si>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</si>
  <si>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</si>
  <si>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</si>
  <si>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</si>
  <si>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</si>
  <si>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</si>
  <si>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</si>
  <si>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</si>
  <si>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</si>
  <si>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</si>
  <si>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</si>
  <si>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</si>
  <si>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</si>
  <si>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</si>
  <si>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</si>
  <si>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</si>
  <si>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</si>
  <si>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</si>
  <si>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</si>
  <si>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</si>
  <si>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</si>
  <si>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</si>
  <si>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</si>
  <si>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</si>
  <si>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</si>
  <si>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</si>
  <si>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</si>
  <si>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</si>
  <si>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</si>
  <si>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</si>
  <si>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</si>
  <si>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</si>
  <si>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</si>
  <si>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</si>
  <si>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</si>
  <si>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</si>
  <si>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</si>
  <si>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</si>
  <si>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</si>
  <si>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</si>
  <si>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</si>
  <si>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</si>
  <si>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</si>
  <si>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</si>
  <si>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</si>
  <si>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</si>
  <si>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</si>
  <si>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</si>
  <si>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</si>
  <si>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</si>
  <si>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</si>
  <si>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</si>
  <si>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</si>
  <si>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</si>
  <si>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</si>
  <si>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</si>
  <si>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</si>
  <si>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</si>
  <si>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</si>
  <si>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</si>
  <si>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</si>
  <si>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</si>
  <si>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</si>
  <si>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</si>
  <si>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</si>
  <si>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</si>
  <si>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</si>
  <si>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</si>
  <si>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</si>
  <si>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</si>
  <si>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</si>
  <si>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</si>
  <si>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</si>
  <si>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</si>
  <si>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</si>
  <si>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</si>
  <si>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</si>
  <si>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</si>
  <si>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</si>
  <si>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</si>
  <si>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</si>
  <si>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</si>
  <si>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</si>
  <si>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</si>
  <si>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</si>
  <si>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</si>
  <si>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</si>
  <si>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</si>
  <si>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</si>
  <si>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</si>
  <si>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</si>
  <si>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</si>
  <si>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</si>
  <si>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</si>
  <si>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</si>
  <si>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</si>
  <si>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</si>
  <si>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</si>
  <si>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</si>
  <si>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</si>
  <si>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</si>
  <si>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</si>
  <si>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</si>
  <si>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</si>
  <si>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</si>
  <si>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</si>
  <si>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</si>
  <si>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</si>
  <si>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</si>
  <si>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</si>
  <si>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</si>
  <si>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</si>
  <si>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</si>
  <si>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</si>
  <si>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</si>
  <si>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</si>
  <si>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</si>
  <si>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</si>
  <si>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</si>
  <si>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</si>
  <si>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</si>
  <si>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</si>
  <si>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</si>
  <si>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</si>
  <si>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</si>
  <si>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</si>
  <si>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</si>
  <si>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</si>
  <si>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</si>
  <si>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</si>
  <si>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</si>
  <si>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</si>
  <si>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</si>
  <si>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</si>
  <si>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</si>
  <si>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</si>
  <si>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</si>
  <si>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</si>
  <si>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</si>
  <si>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</si>
  <si>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</si>
  <si>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</si>
  <si>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</si>
  <si>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</si>
  <si>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</si>
  <si>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</si>
  <si>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</si>
  <si>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</si>
  <si>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</si>
  <si>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</si>
  <si>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</si>
  <si>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</si>
  <si>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</si>
  <si>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</si>
  <si>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</si>
  <si>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</si>
  <si>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</si>
  <si>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</si>
  <si>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</si>
  <si>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</si>
  <si>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</si>
  <si>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</si>
  <si>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</si>
  <si>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</si>
  <si>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</si>
  <si>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</si>
  <si>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</si>
  <si>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</si>
  <si>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</si>
  <si>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</si>
  <si>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</si>
  <si>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</si>
  <si>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</si>
  <si>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</si>
  <si>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</si>
  <si>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</si>
  <si>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</si>
  <si>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</si>
  <si>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</si>
  <si>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</si>
  <si>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</si>
  <si>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</si>
  <si>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</si>
  <si>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</si>
  <si>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</si>
  <si>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</si>
  <si>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</si>
  <si>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</si>
  <si>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</si>
  <si>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</si>
  <si>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</si>
  <si>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</si>
  <si>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</si>
  <si>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</si>
  <si>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</si>
  <si>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</si>
  <si>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</si>
  <si>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</si>
  <si>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</si>
  <si>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</si>
  <si>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</si>
  <si>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</si>
  <si>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</si>
  <si>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</si>
  <si>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</si>
  <si>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</si>
  <si>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</si>
  <si>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</si>
  <si>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</si>
  <si>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</si>
  <si>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</si>
  <si>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</si>
  <si>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</si>
  <si>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</si>
  <si>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</si>
  <si>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</si>
  <si>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</si>
  <si>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</si>
  <si>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</si>
  <si>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</si>
  <si>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</si>
  <si>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</si>
  <si>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</si>
  <si>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</si>
  <si>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</si>
  <si>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</si>
  <si>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</si>
  <si>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</si>
  <si>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</si>
  <si>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</si>
  <si>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</si>
  <si>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</si>
  <si>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</si>
  <si>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</si>
  <si>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</si>
  <si>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</si>
  <si>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</si>
  <si>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</si>
  <si>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</si>
  <si>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</si>
  <si>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</si>
  <si>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</si>
  <si>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</si>
  <si>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</si>
  <si>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</si>
  <si>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</si>
  <si>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</si>
  <si>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</si>
  <si>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</si>
  <si>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</si>
  <si>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</si>
  <si>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</si>
  <si>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</si>
  <si>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</si>
  <si>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</si>
  <si>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</si>
  <si>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</si>
  <si>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</si>
  <si>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</si>
  <si>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</si>
  <si>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</si>
  <si>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</si>
  <si>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</si>
  <si>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</si>
  <si>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</si>
  <si>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</si>
  <si>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</si>
  <si>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</si>
  <si>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</si>
  <si>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</si>
  <si>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</si>
  <si>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</si>
  <si>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</si>
  <si>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</si>
  <si>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</si>
  <si>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</si>
  <si>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</si>
  <si>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</si>
  <si>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</si>
  <si>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</si>
  <si>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</si>
  <si>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</si>
  <si>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</si>
  <si>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</si>
  <si>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</si>
  <si>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</si>
  <si>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</si>
  <si>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</si>
  <si>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</si>
  <si>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</si>
  <si>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</si>
  <si>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</si>
  <si>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</si>
  <si>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</si>
  <si>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</si>
  <si>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</si>
  <si>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</si>
  <si>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</si>
  <si>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</si>
  <si>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</si>
  <si>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</si>
  <si>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</si>
  <si>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</si>
  <si>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</si>
  <si>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</si>
  <si>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</si>
  <si>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</si>
  <si>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</si>
  <si>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</si>
  <si>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</si>
  <si>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</si>
  <si>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</si>
  <si>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</si>
  <si>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</si>
  <si>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</si>
  <si>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</si>
  <si>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</si>
  <si>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</si>
  <si>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</si>
  <si>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</si>
  <si>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</si>
  <si>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</si>
  <si>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</si>
  <si>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</si>
  <si>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</si>
  <si>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</si>
  <si>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</si>
  <si>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</si>
  <si>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</si>
  <si>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</si>
  <si>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</si>
  <si>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</si>
  <si>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</si>
  <si>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</si>
  <si>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</si>
  <si>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</si>
  <si>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</si>
  <si>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</si>
  <si>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</si>
  <si>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</si>
  <si>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</si>
  <si>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</si>
  <si>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</si>
  <si>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</si>
  <si>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</si>
  <si>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</si>
  <si>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</si>
  <si>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</si>
  <si>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</si>
  <si>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</si>
  <si>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</si>
  <si>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</si>
  <si>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</si>
  <si>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</si>
  <si>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</si>
  <si>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</si>
  <si>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</si>
  <si>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</si>
  <si>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</si>
  <si>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</si>
  <si>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</si>
  <si>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</si>
  <si>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</si>
  <si>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</si>
  <si>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</si>
  <si>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</si>
  <si>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</si>
  <si>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</si>
  <si>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</si>
  <si>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</si>
  <si>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</si>
  <si>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</si>
  <si>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</si>
  <si>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</si>
  <si>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</si>
  <si>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</si>
  <si>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</si>
  <si>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</si>
  <si>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</si>
  <si>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</si>
  <si>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</si>
  <si>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</si>
  <si>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</si>
  <si>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</si>
  <si>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</si>
  <si>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</si>
  <si>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</si>
  <si>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</si>
  <si>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</si>
  <si>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</si>
  <si>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</si>
  <si>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</si>
  <si>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</si>
  <si>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</si>
  <si>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</si>
  <si>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</si>
  <si>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</si>
  <si>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</si>
  <si>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</si>
  <si>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</si>
  <si>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</si>
  <si>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</si>
  <si>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</si>
  <si>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</si>
  <si>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</si>
  <si>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</si>
  <si>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</si>
  <si>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</si>
  <si>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</si>
  <si>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</si>
  <si>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</si>
  <si>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</si>
  <si>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</si>
  <si>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</si>
  <si>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</si>
  <si>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</si>
  <si>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</si>
  <si>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</si>
  <si>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</si>
  <si>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</si>
  <si>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</si>
  <si>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</si>
  <si>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</si>
  <si>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</si>
  <si>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</si>
  <si>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</si>
  <si>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</si>
  <si>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</si>
  <si>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</si>
  <si>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</si>
  <si>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</si>
  <si>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</si>
  <si>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</si>
  <si>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</si>
  <si>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</si>
  <si>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</si>
  <si>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</si>
  <si>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</si>
  <si>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</si>
  <si>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</si>
  <si>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</si>
  <si>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</si>
  <si>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</si>
  <si>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</si>
  <si>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</si>
  <si>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</si>
  <si>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</si>
  <si>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</si>
  <si>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</si>
  <si>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</si>
  <si>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</si>
  <si>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</si>
  <si>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</si>
  <si>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</si>
  <si>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</si>
  <si>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</si>
  <si>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</si>
  <si>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</si>
  <si>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</si>
  <si>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</si>
  <si>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</si>
  <si>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</si>
  <si>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</si>
  <si>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</si>
  <si>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</si>
  <si>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</si>
  <si>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</si>
  <si>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</si>
  <si>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</si>
  <si>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</si>
  <si>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</si>
  <si>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</si>
  <si>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</si>
  <si>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</si>
  <si>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</si>
  <si>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</si>
  <si>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</si>
  <si>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</si>
  <si>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</si>
  <si>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</si>
  <si>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</si>
  <si>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</si>
  <si>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</si>
  <si>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</si>
  <si>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</si>
  <si>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</si>
  <si>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</si>
  <si>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</si>
  <si>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</si>
  <si>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</si>
  <si>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</si>
  <si>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</si>
  <si>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</si>
  <si>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</si>
  <si>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</si>
  <si>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</si>
  <si>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</si>
  <si>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</si>
  <si>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</si>
  <si>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</si>
  <si>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</si>
  <si>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</si>
  <si>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</si>
  <si>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</si>
  <si>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</si>
  <si>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</si>
  <si>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</si>
  <si>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</si>
  <si>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</si>
  <si>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</si>
  <si>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</si>
  <si>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</si>
  <si>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</si>
  <si>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</si>
  <si>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</si>
  <si>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</si>
  <si>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</si>
  <si>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</si>
  <si>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</si>
  <si>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</si>
  <si>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</si>
  <si>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</si>
  <si>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</si>
  <si>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</si>
  <si>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</si>
  <si>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</si>
  <si>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</si>
  <si>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</si>
  <si>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</si>
  <si>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</si>
  <si>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</si>
  <si>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</si>
  <si>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</si>
  <si>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</si>
  <si>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</si>
  <si>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</si>
  <si>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</si>
  <si>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</si>
  <si>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</si>
  <si>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</si>
  <si>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</si>
  <si>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</si>
  <si>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</si>
  <si>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</si>
  <si>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</si>
  <si>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</si>
  <si>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</si>
  <si>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</si>
  <si>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</si>
  <si>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</si>
  <si>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</si>
  <si>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</si>
  <si>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</si>
  <si>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</si>
  <si>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</si>
  <si>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</si>
  <si>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</si>
  <si>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</si>
  <si>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</si>
  <si>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</si>
  <si>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</si>
  <si>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</si>
  <si>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</si>
  <si>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</si>
  <si>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</si>
  <si>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</si>
  <si>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</si>
  <si>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</si>
  <si>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</si>
  <si>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</si>
  <si>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</si>
  <si>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</si>
  <si>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</si>
  <si>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</si>
  <si>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</si>
  <si>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</si>
  <si>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</si>
  <si>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</si>
  <si>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</si>
  <si>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</si>
  <si>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</si>
  <si>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</si>
  <si>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</si>
  <si>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</si>
  <si>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</si>
  <si>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</si>
  <si>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</si>
  <si>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</si>
  <si>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</si>
  <si>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</si>
  <si>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</si>
  <si>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</si>
  <si>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</si>
  <si>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</si>
  <si>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</si>
  <si>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</si>
  <si>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</si>
  <si>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</si>
  <si>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</si>
  <si>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</si>
  <si>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</si>
  <si>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</si>
  <si>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</si>
  <si>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</si>
  <si>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</si>
  <si>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</si>
  <si>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</si>
  <si>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</si>
  <si>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</si>
  <si>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</si>
  <si>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</si>
  <si>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</si>
  <si>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</si>
  <si>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</si>
  <si>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</si>
  <si>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</si>
  <si>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</si>
  <si>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</si>
  <si>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</si>
  <si>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</si>
  <si>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</si>
  <si>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</si>
  <si>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</si>
  <si>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</si>
  <si>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</si>
  <si>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</si>
  <si>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</si>
  <si>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</si>
  <si>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</si>
  <si>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</si>
  <si>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</si>
  <si>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</si>
  <si>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</si>
  <si>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</si>
  <si>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</si>
  <si>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</si>
  <si>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</si>
  <si>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</si>
  <si>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</si>
  <si>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</si>
  <si>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</si>
  <si>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</si>
  <si>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</si>
  <si>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</si>
  <si>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</si>
  <si>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</si>
  <si>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</si>
  <si>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</si>
  <si>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</si>
  <si>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</si>
  <si>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</si>
  <si>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</si>
  <si>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</si>
  <si>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</si>
  <si>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</si>
  <si>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</si>
  <si>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</si>
  <si>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</si>
  <si>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</si>
  <si>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</si>
  <si>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</si>
  <si>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</si>
  <si>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</si>
  <si>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</si>
  <si>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</si>
  <si>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</si>
  <si>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</si>
  <si>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</si>
  <si>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</si>
  <si>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</si>
  <si>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</si>
  <si>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</si>
  <si>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</si>
  <si>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</si>
  <si>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</si>
  <si>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</si>
  <si>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</si>
  <si>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</si>
  <si>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</si>
  <si>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</si>
  <si>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</si>
  <si>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</si>
  <si>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</si>
  <si>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</si>
  <si>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</si>
  <si>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</si>
  <si>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</si>
  <si>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</si>
  <si>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</si>
  <si>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</si>
  <si>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</si>
  <si>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</si>
  <si>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</si>
  <si>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</si>
  <si>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</si>
  <si>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</si>
  <si>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</si>
  <si>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</si>
  <si>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</si>
  <si>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</si>
  <si>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</si>
  <si>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</si>
  <si>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</si>
  <si>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</si>
  <si>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</si>
  <si>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</si>
  <si>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</si>
  <si>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</si>
  <si>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</si>
  <si>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</si>
  <si>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</si>
  <si>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</si>
  <si>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</si>
  <si>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</si>
  <si>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</si>
  <si>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</si>
  <si>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</si>
  <si>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</si>
  <si>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</si>
  <si>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</si>
  <si>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</si>
  <si>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</si>
  <si>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</si>
  <si>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</si>
  <si>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</si>
  <si>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</si>
  <si>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</si>
  <si>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</si>
  <si>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</si>
  <si>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</si>
  <si>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</si>
  <si>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</si>
  <si>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</si>
  <si>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</si>
  <si>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</si>
  <si>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</si>
  <si>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</si>
  <si>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</si>
  <si>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</si>
  <si>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</si>
  <si>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</si>
  <si>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</si>
  <si>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</si>
  <si>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</si>
  <si>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</si>
  <si>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</si>
  <si>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</si>
  <si>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</si>
  <si>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</si>
  <si>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</si>
  <si>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</si>
  <si>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</si>
  <si>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</si>
  <si>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</si>
  <si>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</si>
  <si>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</si>
  <si>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</si>
  <si>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</si>
  <si>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</si>
  <si>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</si>
  <si>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</si>
  <si>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</si>
  <si>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</si>
  <si>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</si>
  <si>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</si>
  <si>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</si>
  <si>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</si>
  <si>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</si>
  <si>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</si>
  <si>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</si>
  <si>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</si>
  <si>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</si>
  <si>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</si>
  <si>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</si>
  <si>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</si>
  <si>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</si>
  <si>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</si>
  <si>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</si>
  <si>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</si>
  <si>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</si>
  <si>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</si>
  <si>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</si>
  <si>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</si>
  <si>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</si>
  <si>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</si>
  <si>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</si>
  <si>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</si>
  <si>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</si>
  <si>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</si>
  <si>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</si>
  <si>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</si>
  <si>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</si>
  <si>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</si>
  <si>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</si>
  <si>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</si>
  <si>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</si>
  <si>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</si>
  <si>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</si>
  <si>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</si>
  <si>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</si>
  <si>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</si>
  <si>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</si>
  <si>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</si>
  <si>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</si>
  <si>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</si>
  <si>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</si>
  <si>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</si>
  <si>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</si>
  <si>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</si>
  <si>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</si>
  <si>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</si>
  <si>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</si>
  <si>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</si>
  <si>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</si>
  <si>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</si>
  <si>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</si>
  <si>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</si>
  <si>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</si>
  <si>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</si>
  <si>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</si>
  <si>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</si>
  <si>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</si>
  <si>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</si>
  <si>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</si>
  <si>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</si>
  <si>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</si>
  <si>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</si>
  <si>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</si>
  <si>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</si>
  <si>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</si>
  <si>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</si>
  <si>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</si>
  <si>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</si>
  <si>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</si>
  <si>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</si>
  <si>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</si>
  <si>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</si>
  <si>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</si>
  <si>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</si>
  <si>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</si>
  <si>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</si>
  <si>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</si>
  <si>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</si>
  <si>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</si>
  <si>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</si>
  <si>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</si>
  <si>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</si>
  <si>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</si>
  <si>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</si>
  <si>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</si>
  <si>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</si>
  <si>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</si>
  <si>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</si>
  <si>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</si>
  <si>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</si>
  <si>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</si>
  <si>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</si>
  <si>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</si>
  <si>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</si>
  <si>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</si>
  <si>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</si>
  <si>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</si>
  <si>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</si>
  <si>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</si>
  <si>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</si>
  <si>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</si>
  <si>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</si>
  <si>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</si>
  <si>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</si>
  <si>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</si>
  <si>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</si>
  <si>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</si>
  <si>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</si>
  <si>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</si>
  <si>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</si>
  <si>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</si>
  <si>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</si>
  <si>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</si>
  <si>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</si>
  <si>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</si>
  <si>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</si>
  <si>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</si>
  <si>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</si>
  <si>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</si>
  <si>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</si>
  <si>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</si>
  <si>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</si>
  <si>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</si>
  <si>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</si>
  <si>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</si>
  <si>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</si>
  <si>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</si>
  <si>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</si>
  <si>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</si>
  <si>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</si>
  <si>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</si>
  <si>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</si>
  <si>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</si>
  <si>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</si>
  <si>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</si>
  <si>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</si>
  <si>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</si>
  <si>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</si>
  <si>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</si>
  <si>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</si>
  <si>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</si>
  <si>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</si>
  <si>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</si>
  <si>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</si>
  <si>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</si>
  <si>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</si>
  <si>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</si>
  <si>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</si>
  <si>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</si>
  <si>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</si>
  <si>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</si>
  <si>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</si>
  <si>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</si>
  <si>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</si>
  <si>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</si>
  <si>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</si>
  <si>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</si>
  <si>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</si>
  <si>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</si>
  <si>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</si>
  <si>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</si>
  <si>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</si>
  <si>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</si>
  <si>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</si>
  <si>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</si>
  <si>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</si>
  <si>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</si>
  <si>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</si>
  <si>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</si>
  <si>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</si>
  <si>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</si>
  <si>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</si>
  <si>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</si>
  <si>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</si>
  <si>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</si>
  <si>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</si>
  <si>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</si>
  <si>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</si>
  <si>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</si>
  <si>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</si>
  <si>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</si>
  <si>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</si>
  <si>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</si>
  <si>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</si>
  <si>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</si>
  <si>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</si>
  <si>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</si>
  <si>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</si>
  <si>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</si>
  <si>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</si>
  <si>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</si>
  <si>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</si>
  <si>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</si>
  <si>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</si>
  <si>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</si>
  <si>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</si>
  <si>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</si>
  <si>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</si>
  <si>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</si>
  <si>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</si>
  <si>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</si>
  <si>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</si>
  <si>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</si>
  <si>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</si>
  <si>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</si>
  <si>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</si>
  <si>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</si>
  <si>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</si>
  <si>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</si>
  <si>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</si>
  <si>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</si>
  <si>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</si>
  <si>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</si>
  <si>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</si>
  <si>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</si>
  <si>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</si>
  <si>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</si>
  <si>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</si>
  <si>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</si>
  <si>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</si>
  <si>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</si>
  <si>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</si>
  <si>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</si>
  <si>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</si>
  <si>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</si>
  <si>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</si>
  <si>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</si>
  <si>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</si>
  <si>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</si>
  <si>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</si>
  <si>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</si>
  <si>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</si>
  <si>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</si>
  <si>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</si>
  <si>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</si>
  <si>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</si>
  <si>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</si>
  <si>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</si>
  <si>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</si>
  <si>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</si>
  <si>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</si>
  <si>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</si>
  <si>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</si>
  <si>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</si>
  <si>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</si>
  <si>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</si>
  <si>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</si>
  <si>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</si>
  <si>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</si>
  <si>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</si>
  <si>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</si>
  <si>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</si>
  <si>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</si>
  <si>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</si>
  <si>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</si>
  <si>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</si>
  <si>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</si>
  <si>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</si>
  <si>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</si>
  <si>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</si>
  <si>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</si>
  <si>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</si>
  <si>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</si>
  <si>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</si>
  <si>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</si>
  <si>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</si>
  <si>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</si>
  <si>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</si>
  <si>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</si>
  <si>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</si>
  <si>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</si>
  <si>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</si>
  <si>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</si>
  <si>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</si>
  <si>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</si>
  <si>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</si>
  <si>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</si>
  <si>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</si>
  <si>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</si>
  <si>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</si>
  <si>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</si>
  <si>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</si>
  <si>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</si>
  <si>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</si>
  <si>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</si>
  <si>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</si>
  <si>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</si>
  <si>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</si>
  <si>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</si>
  <si>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</si>
  <si>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</si>
  <si>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</si>
  <si>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</si>
  <si>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</si>
  <si>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</si>
  <si>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</si>
  <si>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</si>
  <si>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</si>
  <si>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</si>
  <si>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</si>
  <si>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</si>
  <si>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</si>
  <si>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</si>
  <si>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</si>
  <si>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</si>
  <si>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</si>
  <si>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</si>
  <si>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</si>
  <si>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</si>
  <si>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</si>
  <si>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</si>
  <si>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</si>
  <si>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</si>
  <si>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</si>
  <si>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</si>
  <si>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</si>
  <si>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</si>
  <si>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</si>
  <si>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</si>
  <si>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</si>
  <si>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</si>
  <si>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</si>
  <si>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</si>
  <si>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</si>
  <si>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</si>
  <si>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</si>
  <si>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</si>
  <si>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</si>
  <si>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</si>
  <si>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</si>
  <si>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</si>
  <si>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</si>
  <si>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</si>
  <si>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</si>
  <si>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</si>
  <si>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</si>
  <si>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</si>
  <si>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</si>
  <si>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</si>
  <si>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</si>
  <si>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</si>
  <si>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</si>
  <si>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</si>
  <si>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</si>
  <si>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</si>
  <si>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</si>
  <si>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</si>
  <si>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</si>
  <si>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</si>
  <si>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</si>
  <si>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</si>
  <si>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</si>
  <si>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</si>
  <si>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</si>
  <si>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</si>
  <si>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</si>
  <si>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</si>
  <si>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</si>
  <si>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</si>
  <si>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</si>
  <si>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</si>
  <si>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</si>
  <si>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</si>
  <si>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</si>
  <si>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</si>
  <si>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</si>
  <si>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</si>
  <si>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</si>
  <si>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</si>
  <si>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</si>
  <si>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</si>
  <si>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</si>
  <si>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</si>
  <si>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</si>
  <si>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</si>
  <si>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</si>
  <si>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</si>
  <si>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</si>
  <si>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</si>
  <si>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</si>
  <si>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</si>
  <si>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</si>
  <si>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</si>
  <si>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</si>
  <si>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</si>
  <si>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</si>
  <si>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</si>
  <si>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</si>
  <si>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</si>
  <si>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</si>
  <si>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</si>
  <si>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</si>
  <si>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</si>
  <si>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</si>
  <si>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</si>
  <si>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</si>
  <si>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</si>
  <si>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</si>
  <si>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</si>
  <si>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</si>
  <si>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</si>
  <si>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</si>
  <si>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</si>
  <si>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</si>
  <si>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</si>
  <si>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</si>
  <si>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</si>
  <si>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</si>
  <si>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</si>
  <si>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</si>
  <si>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</si>
  <si>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</si>
  <si>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</si>
  <si>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</si>
  <si>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</si>
  <si>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</si>
  <si>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</si>
  <si>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</si>
  <si>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</si>
  <si>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</si>
  <si>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</si>
  <si>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</si>
  <si>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</si>
  <si>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</si>
  <si>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</si>
  <si>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</si>
  <si>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</si>
  <si>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</si>
  <si>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</si>
  <si>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</si>
  <si>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</si>
  <si>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</si>
  <si>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</si>
  <si>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</si>
  <si>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</si>
  <si>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</si>
  <si>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</si>
  <si>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</si>
  <si>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</si>
  <si>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</si>
  <si>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</si>
  <si>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</si>
  <si>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</si>
  <si>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</si>
  <si>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</si>
  <si>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</si>
  <si>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</si>
  <si>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</si>
  <si>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</si>
  <si>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</si>
  <si>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</si>
  <si>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</si>
  <si>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</si>
  <si>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</si>
  <si>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</si>
  <si>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</si>
  <si>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</si>
  <si>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</si>
  <si>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</si>
  <si>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</si>
  <si>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</si>
  <si>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</si>
  <si>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</si>
  <si>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</si>
  <si>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</si>
  <si>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</si>
  <si>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</si>
  <si>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</si>
  <si>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</si>
  <si>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</si>
  <si>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</si>
  <si>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</si>
  <si>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</si>
  <si>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</si>
  <si>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</si>
  <si>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</si>
  <si>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</si>
  <si>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</si>
  <si>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</si>
  <si>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</si>
  <si>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</si>
  <si>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</si>
  <si>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</si>
  <si>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</si>
  <si>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</si>
  <si>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</si>
  <si>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</si>
  <si>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</si>
  <si>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</si>
  <si>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</si>
  <si>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</si>
  <si>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</si>
  <si>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</si>
  <si>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</si>
  <si>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</si>
  <si>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</si>
  <si>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</si>
  <si>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</si>
  <si>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</si>
  <si>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</si>
  <si>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</si>
  <si>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</si>
  <si>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</si>
  <si>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</si>
  <si>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</si>
  <si>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</si>
  <si>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</si>
  <si>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</si>
  <si>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</si>
  <si>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</si>
  <si>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</si>
  <si>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</si>
  <si>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</si>
  <si>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</si>
  <si>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</si>
  <si>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</si>
  <si>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</si>
  <si>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</si>
  <si>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</si>
  <si>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</si>
  <si>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</si>
  <si>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</si>
  <si>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</si>
  <si>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</si>
  <si>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</si>
  <si>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</si>
  <si>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</si>
  <si>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</si>
  <si>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</si>
  <si>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</si>
  <si>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</si>
  <si>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</si>
  <si>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</si>
  <si>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</si>
  <si>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</si>
  <si>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</si>
  <si>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</si>
  <si>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</si>
  <si>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</si>
  <si>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</si>
  <si>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</si>
  <si>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</si>
  <si>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</si>
  <si>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</si>
  <si>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</si>
  <si>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</si>
  <si>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</si>
  <si>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</si>
  <si>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</si>
  <si>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</si>
  <si>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</si>
  <si>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</si>
  <si>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</si>
  <si>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</si>
  <si>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</si>
  <si>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</si>
  <si>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</si>
  <si>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</si>
  <si>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</si>
  <si>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</si>
  <si>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</si>
  <si>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</si>
  <si>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</si>
  <si>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</si>
  <si>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</si>
  <si>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</si>
  <si>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</si>
  <si>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</si>
  <si>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</si>
  <si>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</si>
  <si>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</si>
  <si>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</si>
  <si>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</si>
  <si>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</si>
  <si>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</si>
  <si>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</si>
  <si>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</si>
  <si>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</si>
  <si>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</si>
  <si>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</si>
  <si>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</si>
  <si>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</si>
  <si>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</si>
  <si>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</si>
  <si>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</si>
  <si>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</si>
  <si>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</si>
  <si>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</si>
  <si>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</si>
  <si>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</si>
  <si>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</si>
  <si>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</si>
  <si>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</si>
  <si>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</si>
  <si>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</si>
  <si>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</si>
  <si>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</si>
  <si>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</si>
  <si>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</si>
  <si>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</si>
  <si>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</si>
  <si>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</si>
  <si>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</si>
  <si>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</si>
  <si>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</si>
  <si>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</si>
  <si>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</si>
  <si>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</si>
  <si>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</si>
  <si>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</si>
  <si>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</si>
  <si>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</si>
  <si>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</si>
  <si>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</si>
  <si>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</si>
  <si>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</si>
  <si>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</si>
  <si>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</si>
  <si>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</si>
  <si>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</si>
  <si>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</si>
  <si>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</si>
  <si>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</si>
  <si>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</si>
  <si>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</si>
  <si>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</si>
  <si>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</si>
  <si>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</si>
  <si>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</si>
  <si>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</si>
  <si>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</si>
  <si>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</si>
  <si>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</si>
  <si>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</si>
  <si>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</si>
  <si>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</si>
  <si>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</si>
  <si>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</si>
  <si>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</si>
  <si>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</si>
  <si>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</si>
  <si>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</si>
  <si>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</si>
  <si>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</si>
  <si>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</si>
  <si>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</si>
  <si>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</si>
  <si>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</si>
  <si>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</si>
  <si>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</si>
  <si>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</si>
  <si>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</si>
  <si>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</si>
  <si>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</si>
  <si>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</si>
  <si>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</si>
  <si>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</si>
  <si>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</si>
  <si>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</si>
  <si>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</si>
  <si>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</si>
  <si>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</si>
  <si>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</si>
  <si>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</si>
  <si>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</si>
  <si>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</si>
  <si>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</si>
  <si>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</si>
  <si>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</si>
  <si>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</si>
  <si>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</si>
  <si>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</si>
  <si>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</si>
  <si>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</si>
  <si>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</si>
  <si>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</si>
  <si>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</si>
  <si>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</si>
  <si>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</si>
  <si>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</si>
  <si>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</si>
  <si>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</si>
  <si>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</si>
  <si>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</si>
  <si>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</si>
  <si>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</si>
  <si>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</si>
  <si>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</si>
  <si>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</si>
  <si>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</si>
  <si>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</si>
  <si>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</si>
  <si>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</si>
  <si>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</si>
  <si>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</si>
  <si>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</si>
  <si>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</si>
  <si>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</si>
  <si>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</si>
  <si>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</si>
  <si>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</si>
  <si>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</si>
  <si>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</si>
  <si>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</si>
  <si>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</si>
  <si>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</si>
  <si>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</si>
  <si>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</si>
  <si>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</si>
  <si>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</si>
  <si>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</si>
  <si>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</si>
  <si>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</si>
  <si>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</si>
  <si>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</si>
  <si>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</si>
  <si>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</si>
  <si>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</si>
  <si>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</si>
  <si>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</si>
  <si>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</si>
  <si>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</si>
  <si>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</si>
  <si>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</si>
  <si>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</si>
  <si>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</si>
  <si>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</si>
  <si>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</si>
  <si>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</si>
  <si>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</si>
  <si>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</si>
  <si>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</si>
  <si>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</si>
  <si>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</si>
  <si>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</si>
  <si>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</si>
  <si>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</si>
  <si>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</si>
  <si>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</si>
  <si>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</si>
  <si>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</si>
  <si>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</si>
  <si>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</si>
  <si>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</si>
  <si>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</si>
  <si>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</si>
  <si>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</si>
  <si>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</si>
  <si>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</si>
  <si>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</si>
  <si>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</si>
  <si>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</si>
  <si>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</si>
  <si>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</si>
  <si>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</si>
  <si>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</si>
  <si>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</si>
  <si>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</si>
  <si>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</si>
  <si>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</si>
  <si>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</si>
  <si>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</si>
  <si>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</si>
  <si>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</si>
  <si>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</si>
  <si>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</si>
  <si>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</si>
  <si>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</si>
  <si>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</si>
  <si>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</si>
  <si>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</si>
  <si>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</si>
  <si>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</si>
  <si>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</si>
  <si>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</si>
  <si>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</si>
  <si>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</si>
  <si>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</si>
  <si>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</si>
  <si>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</si>
  <si>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</si>
  <si>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</si>
  <si>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</si>
  <si>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</si>
  <si>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</si>
  <si>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</si>
  <si>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</si>
  <si>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</si>
  <si>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</si>
  <si>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</si>
  <si>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</si>
  <si>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</si>
  <si>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</si>
  <si>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</si>
  <si>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</si>
  <si>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</si>
  <si>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</si>
  <si>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</si>
  <si>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</si>
  <si>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</si>
  <si>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</si>
  <si>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</si>
  <si>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</si>
  <si>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</si>
  <si>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</si>
  <si>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</si>
  <si>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</si>
  <si>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</si>
  <si>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</si>
  <si>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</si>
  <si>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</si>
  <si>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</si>
  <si>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</si>
  <si>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</si>
  <si>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</si>
  <si>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</si>
  <si>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</si>
  <si>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</si>
  <si>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</si>
  <si>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</si>
  <si>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</si>
  <si>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</si>
  <si>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</si>
  <si>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</si>
  <si>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</si>
  <si>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</si>
  <si>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</si>
  <si>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</si>
  <si>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</si>
  <si>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</si>
  <si>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</si>
  <si>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</si>
  <si>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</si>
  <si>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</si>
  <si>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</si>
  <si>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</si>
  <si>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</si>
  <si>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</si>
  <si>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</si>
  <si>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</si>
  <si>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</si>
  <si>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</si>
  <si>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</si>
  <si>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</si>
  <si>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</si>
  <si>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</si>
  <si>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</si>
  <si>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</si>
  <si>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</si>
  <si>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</si>
  <si>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</si>
  <si>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</si>
  <si>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</si>
  <si>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</si>
  <si>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</si>
  <si>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</si>
  <si>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</si>
  <si>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</si>
  <si>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</si>
  <si>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</si>
  <si>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</si>
  <si>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</si>
  <si>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</si>
  <si>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</si>
  <si>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</si>
  <si>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</si>
  <si>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</si>
  <si>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</si>
  <si>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</si>
  <si>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</si>
  <si>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</si>
  <si>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</si>
  <si>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</si>
  <si>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</si>
  <si>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</si>
  <si>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</si>
  <si>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</si>
  <si>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</si>
  <si>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</si>
  <si>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</si>
  <si>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</si>
  <si>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</si>
  <si>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</si>
  <si>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</si>
  <si>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</si>
  <si>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</si>
  <si>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</si>
  <si>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</si>
  <si>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</si>
  <si>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</si>
  <si>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</si>
  <si>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</si>
  <si>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</si>
  <si>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</si>
  <si>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</si>
  <si>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</si>
  <si>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</si>
  <si>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</si>
  <si>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</si>
  <si>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</si>
  <si>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</si>
  <si>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</si>
  <si>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</si>
  <si>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</si>
  <si>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</si>
  <si>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</si>
  <si>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</si>
  <si>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</si>
  <si>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</si>
  <si>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</si>
  <si>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</si>
  <si>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</si>
  <si>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</si>
  <si>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</si>
  <si>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</si>
  <si>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</si>
  <si>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</si>
  <si>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</si>
  <si>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</si>
  <si>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</si>
  <si>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</si>
  <si>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</si>
  <si>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</si>
  <si>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</si>
  <si>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</si>
  <si>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</si>
  <si>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</si>
  <si>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</si>
  <si>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</si>
  <si>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</si>
  <si>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</si>
  <si>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</si>
  <si>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</si>
  <si>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</si>
  <si>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</si>
  <si>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</si>
  <si>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</si>
  <si>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</si>
  <si>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</si>
  <si>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</si>
  <si>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</si>
  <si>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</si>
  <si>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</si>
  <si>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</si>
  <si>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</si>
  <si>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</si>
  <si>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</si>
  <si>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</si>
  <si>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</si>
  <si>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</si>
  <si>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</si>
  <si>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</si>
  <si>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</si>
  <si>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</si>
  <si>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</si>
  <si>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</si>
  <si>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</si>
  <si>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</si>
  <si>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</si>
  <si>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</si>
  <si>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</si>
  <si>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</si>
  <si>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</si>
  <si>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</si>
  <si>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</si>
  <si>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</si>
  <si>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</si>
  <si>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</si>
  <si>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</si>
  <si>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</si>
  <si>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</si>
  <si>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</si>
  <si>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</si>
  <si>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</si>
  <si>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</si>
  <si>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</si>
  <si>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</si>
  <si>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</si>
  <si>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</si>
  <si>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</si>
  <si>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</si>
  <si>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</si>
  <si>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</si>
  <si>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</si>
  <si>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</si>
  <si>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</si>
  <si>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</si>
  <si>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</si>
  <si>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</si>
  <si>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</si>
  <si>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</si>
  <si>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</si>
  <si>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</si>
  <si>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</si>
  <si>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</si>
  <si>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</si>
  <si>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</si>
  <si>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</si>
  <si>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</si>
  <si>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</si>
  <si>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</si>
  <si>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</si>
  <si>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</si>
  <si>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</si>
  <si>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</si>
  <si>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</si>
  <si>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</si>
  <si>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</si>
  <si>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</si>
  <si>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</si>
  <si>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</si>
  <si>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</si>
  <si>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</si>
  <si>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</si>
  <si>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</si>
  <si>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</si>
  <si>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</si>
  <si>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</si>
  <si>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</si>
  <si>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</si>
  <si>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</si>
  <si>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</si>
  <si>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</si>
  <si>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</si>
  <si>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</si>
  <si>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</si>
  <si>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</si>
  <si>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</si>
  <si>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</si>
  <si>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</si>
  <si>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</si>
  <si>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</si>
  <si>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</si>
  <si>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</si>
  <si>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</si>
  <si>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</si>
  <si>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</si>
  <si>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</si>
  <si>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</si>
  <si>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</si>
  <si>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</si>
  <si>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</si>
  <si>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</si>
  <si>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</si>
  <si>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</si>
  <si>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</si>
  <si>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</si>
  <si>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</si>
  <si>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</si>
  <si>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</si>
  <si>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</si>
  <si>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</si>
  <si>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</si>
  <si>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</si>
  <si>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</si>
  <si>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</si>
  <si>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</si>
  <si>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</si>
  <si>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</si>
  <si>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</si>
  <si>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</si>
  <si>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</si>
  <si>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</si>
  <si>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</si>
  <si>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</si>
  <si>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</si>
  <si>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</si>
  <si>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</si>
  <si>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</si>
  <si>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</si>
  <si>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</si>
  <si>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</si>
  <si>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</si>
  <si>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</si>
  <si>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</si>
  <si>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</si>
  <si>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</si>
  <si>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</si>
  <si>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</si>
  <si>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</si>
  <si>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</si>
  <si>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</si>
  <si>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</si>
  <si>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</si>
  <si>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</si>
  <si>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</si>
  <si>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</si>
  <si>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</si>
  <si>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</si>
  <si>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</si>
  <si>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</si>
  <si>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</si>
  <si>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</si>
  <si>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</si>
  <si>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</si>
  <si>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</si>
  <si>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</si>
  <si>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</si>
  <si>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</si>
  <si>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</si>
  <si>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</si>
  <si>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</si>
  <si>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</si>
  <si>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</si>
  <si>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</si>
  <si>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</si>
  <si>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</si>
  <si>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</si>
  <si>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</si>
  <si>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</si>
  <si>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</si>
  <si>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</si>
  <si>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</si>
  <si>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</si>
  <si>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</si>
  <si>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</si>
  <si>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</si>
  <si>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</si>
  <si>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</si>
  <si>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</si>
  <si>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</si>
  <si>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</si>
  <si>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</si>
  <si>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</si>
  <si>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</si>
  <si>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</si>
  <si>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</si>
  <si>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</si>
  <si>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</si>
  <si>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</si>
  <si>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</si>
  <si>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</si>
  <si>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</si>
  <si>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</si>
  <si>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</si>
  <si>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</si>
  <si>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</si>
  <si>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</si>
  <si>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</si>
  <si>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</si>
  <si>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</si>
  <si>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</si>
  <si>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</si>
  <si>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</si>
  <si>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</si>
  <si>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</si>
  <si>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</si>
  <si>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</si>
  <si>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</si>
  <si>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</si>
  <si>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</si>
  <si>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</si>
  <si>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</si>
  <si>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</si>
  <si>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</si>
  <si>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</si>
  <si>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</si>
  <si>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</si>
  <si>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</si>
  <si>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</si>
  <si>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</si>
  <si>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</si>
  <si>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</si>
  <si>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</si>
  <si>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</si>
  <si>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</si>
  <si>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</si>
  <si>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</si>
  <si>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</si>
  <si>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</si>
  <si>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</si>
  <si>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</si>
  <si>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</si>
  <si>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</si>
  <si>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</si>
  <si>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</si>
  <si>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</si>
  <si>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</si>
  <si>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</si>
  <si>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</si>
  <si>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</si>
  <si>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</si>
  <si>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</si>
  <si>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</si>
  <si>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</si>
  <si>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</si>
  <si>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</si>
  <si>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</si>
  <si>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</si>
  <si>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</si>
  <si>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</si>
  <si>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</si>
  <si>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</si>
  <si>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</si>
  <si>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</si>
  <si>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</si>
  <si>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</si>
  <si>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</si>
  <si>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</si>
  <si>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</si>
  <si>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</si>
  <si>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</si>
  <si>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</si>
  <si>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</si>
  <si>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</si>
  <si>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</si>
  <si>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</si>
  <si>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</si>
  <si>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</si>
  <si>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</si>
  <si>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</si>
  <si>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</si>
  <si>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</si>
  <si>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</si>
  <si>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</si>
  <si>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</si>
  <si>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</si>
  <si>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</si>
  <si>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</si>
  <si>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</si>
  <si>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</si>
  <si>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</si>
  <si>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</si>
  <si>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</si>
  <si>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</si>
  <si>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</si>
  <si>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</si>
  <si>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</si>
  <si>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</si>
  <si>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</si>
  <si>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</si>
  <si>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</si>
  <si>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</si>
  <si>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</si>
  <si>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</si>
  <si>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</si>
  <si>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</si>
  <si>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</si>
  <si>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</si>
  <si>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</si>
  <si>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</si>
  <si>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</si>
  <si>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</si>
  <si>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</si>
  <si>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</si>
  <si>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</si>
  <si>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</si>
  <si>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</si>
  <si>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</si>
  <si>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</si>
  <si>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</si>
  <si>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</si>
  <si>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</si>
  <si>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</si>
  <si>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</si>
  <si>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</si>
  <si>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</si>
  <si>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</si>
  <si>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</si>
  <si>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</si>
  <si>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</si>
  <si>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</si>
  <si>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</si>
  <si>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</si>
  <si>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</si>
  <si>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</si>
  <si>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</si>
  <si>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</si>
  <si>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</si>
  <si>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</si>
  <si>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</si>
  <si>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</si>
  <si>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</si>
  <si>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</si>
  <si>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</si>
  <si>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</si>
  <si>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</si>
  <si>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</si>
  <si>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</si>
  <si>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</si>
  <si>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</si>
  <si>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</si>
  <si>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</si>
  <si>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</si>
  <si>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</si>
  <si>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</si>
  <si>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</si>
  <si>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</si>
  <si>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</si>
  <si>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</si>
  <si>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</si>
  <si>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</si>
  <si>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</si>
  <si>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</si>
  <si>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</si>
  <si>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</si>
  <si>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</si>
  <si>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</si>
  <si>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</si>
  <si>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</si>
  <si>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</si>
  <si>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</si>
  <si>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</si>
  <si>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</si>
  <si>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</si>
  <si>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</si>
  <si>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</si>
  <si>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</si>
  <si>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</si>
  <si>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</si>
  <si>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</si>
  <si>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</si>
  <si>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</si>
  <si>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</si>
  <si>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</si>
  <si>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</si>
  <si>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</si>
  <si>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</si>
  <si>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</si>
  <si>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</si>
  <si>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</si>
  <si>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</si>
  <si>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</si>
  <si>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</si>
  <si>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</si>
  <si>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</si>
  <si>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</si>
  <si>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</si>
  <si>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</si>
  <si>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</si>
  <si>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</si>
  <si>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</si>
  <si>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</si>
  <si>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</si>
  <si>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</si>
  <si>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</si>
  <si>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</si>
  <si>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</si>
  <si>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</si>
  <si>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</si>
  <si>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</si>
  <si>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</si>
  <si>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</si>
  <si>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</si>
  <si>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</si>
  <si>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</si>
  <si>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</si>
  <si>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</si>
  <si>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</si>
  <si>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</si>
  <si>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</si>
  <si>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</si>
  <si>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</si>
  <si>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</si>
  <si>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</si>
  <si>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</si>
  <si>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</si>
  <si>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</si>
  <si>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</si>
  <si>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</si>
  <si>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</si>
  <si>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</si>
  <si>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</si>
  <si>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</si>
  <si>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</si>
  <si>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</si>
  <si>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</si>
  <si>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</si>
  <si>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</si>
  <si>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</si>
  <si>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</si>
  <si>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</si>
  <si>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</si>
  <si>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</si>
  <si>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</si>
  <si>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</si>
  <si>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</si>
  <si>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</si>
  <si>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</si>
  <si>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</si>
  <si>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</si>
  <si>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</si>
  <si>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</si>
  <si>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</si>
  <si>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</si>
  <si>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</si>
  <si>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</si>
  <si>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</si>
  <si>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</si>
  <si>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</si>
  <si>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</si>
  <si>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</si>
  <si>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</si>
  <si>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</si>
  <si>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</si>
  <si>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</si>
  <si>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</si>
  <si>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</si>
  <si>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</si>
  <si>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</si>
  <si>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</si>
  <si>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</si>
  <si>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</si>
  <si>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</si>
  <si>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</si>
  <si>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</si>
  <si>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</si>
  <si>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</si>
  <si>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</si>
  <si>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</si>
  <si>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</si>
  <si>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</si>
  <si>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</si>
  <si>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</si>
  <si>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</si>
  <si>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</si>
  <si>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</si>
  <si>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</si>
  <si>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</si>
  <si>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</si>
  <si>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</si>
  <si>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</si>
  <si>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</si>
  <si>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</si>
  <si>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</si>
  <si>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</si>
  <si>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</si>
  <si>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</si>
  <si>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</si>
  <si>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</si>
  <si>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</si>
  <si>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</si>
  <si>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</si>
  <si>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</si>
  <si>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</si>
  <si>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</si>
  <si>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</si>
  <si>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</si>
  <si>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</si>
  <si>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</si>
  <si>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</si>
  <si>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</si>
  <si>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</si>
  <si>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</si>
  <si>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</si>
  <si>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</si>
  <si>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</si>
  <si>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</si>
  <si>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</si>
  <si>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</si>
  <si>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</si>
  <si>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</si>
  <si>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</si>
  <si>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</si>
  <si>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</si>
  <si>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</si>
  <si>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</si>
  <si>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</si>
  <si>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</si>
  <si>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</si>
  <si>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</si>
  <si>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</si>
  <si>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</si>
  <si>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</si>
  <si>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</si>
  <si>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</si>
  <si>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</si>
  <si>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</si>
  <si>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</si>
  <si>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</si>
  <si>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</si>
  <si>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</si>
  <si>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</si>
  <si>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</si>
  <si>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</si>
  <si>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</si>
  <si>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</si>
  <si>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</si>
  <si>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</si>
  <si>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</si>
  <si>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</si>
  <si>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</si>
  <si>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</si>
  <si>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</si>
  <si>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</si>
  <si>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</si>
  <si>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</si>
  <si>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</si>
  <si>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</si>
  <si>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</si>
  <si>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</si>
  <si>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</si>
  <si>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</si>
  <si>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</si>
  <si>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</si>
  <si>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</si>
  <si>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</si>
  <si>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</si>
  <si>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</si>
  <si>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</si>
  <si>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</si>
  <si>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</si>
  <si>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</si>
  <si>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</si>
  <si>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</si>
  <si>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</si>
  <si>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</si>
  <si>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</si>
  <si>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</si>
  <si>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</si>
  <si>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</si>
  <si>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</si>
  <si>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</si>
  <si>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</si>
  <si>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</si>
  <si>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</si>
  <si>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</si>
  <si>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</si>
  <si>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</si>
  <si>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</si>
  <si>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</si>
  <si>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</si>
  <si>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</si>
  <si>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</si>
  <si>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</si>
  <si>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</si>
  <si>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</si>
  <si>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</si>
  <si>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</si>
  <si>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</si>
  <si>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</si>
  <si>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</si>
  <si>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</si>
  <si>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</si>
  <si>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</si>
  <si>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</si>
  <si>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</si>
  <si>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</si>
  <si>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</si>
  <si>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</si>
  <si>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</si>
  <si>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</si>
  <si>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</si>
  <si>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</si>
  <si>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</si>
  <si>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</si>
  <si>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</si>
  <si>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</si>
  <si>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</si>
  <si>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</si>
  <si>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</si>
  <si>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</si>
  <si>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</si>
  <si>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</si>
  <si>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</si>
  <si>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</si>
  <si>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</si>
  <si>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</si>
  <si>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</si>
  <si>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</si>
  <si>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</si>
  <si>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</si>
  <si>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</si>
  <si>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</si>
  <si>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</si>
  <si>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</si>
  <si>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</si>
  <si>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</si>
  <si>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</si>
  <si>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</si>
  <si>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</si>
  <si>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</si>
  <si>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</si>
  <si>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</si>
  <si>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</si>
  <si>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</si>
  <si>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</si>
  <si>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</si>
  <si>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</si>
  <si>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</si>
  <si>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</si>
  <si>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</si>
  <si>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</si>
  <si>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</si>
  <si>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</si>
  <si>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</si>
  <si>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</si>
  <si>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</si>
  <si>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</si>
  <si>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</si>
  <si>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</si>
  <si>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</si>
  <si>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</si>
  <si>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</si>
  <si>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</si>
  <si>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</si>
  <si>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</si>
  <si>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</si>
  <si>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</si>
  <si>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</si>
  <si>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</si>
  <si>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</si>
  <si>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</si>
  <si>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</si>
  <si>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</si>
  <si>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</si>
  <si>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</si>
  <si>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</si>
  <si>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</si>
  <si>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</si>
  <si>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</si>
  <si>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</si>
  <si>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</si>
  <si>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</si>
  <si>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</si>
  <si>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</si>
  <si>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</si>
  <si>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</si>
  <si>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</si>
  <si>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</si>
  <si>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</si>
  <si>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</si>
  <si>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</si>
  <si>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</si>
  <si>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</si>
  <si>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</si>
  <si>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</si>
  <si>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</si>
  <si>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</si>
  <si>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</si>
  <si>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</si>
  <si>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</si>
  <si>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</si>
  <si>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</si>
  <si>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</si>
  <si>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</si>
  <si>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</si>
  <si>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</si>
  <si>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</si>
  <si>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</si>
  <si>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</si>
  <si>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</si>
  <si>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</si>
  <si>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</si>
  <si>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</si>
  <si>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</si>
  <si>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</si>
  <si>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</si>
  <si>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</si>
  <si>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</si>
  <si>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</si>
  <si>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</si>
  <si>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</si>
  <si>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</si>
  <si>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</si>
  <si>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</si>
  <si>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</si>
  <si>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</si>
  <si>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</si>
  <si>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</si>
  <si>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</si>
  <si>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</si>
  <si>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</si>
  <si>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</si>
  <si>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</si>
  <si>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</si>
  <si>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</si>
  <si>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</si>
  <si>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</si>
  <si>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</si>
  <si>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</si>
  <si>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</si>
  <si>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</si>
  <si>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</si>
  <si>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</si>
  <si>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</si>
  <si>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</si>
  <si>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</si>
  <si>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</si>
  <si>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</si>
  <si>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</si>
  <si>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</si>
  <si>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</si>
  <si>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</si>
  <si>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</si>
  <si>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</si>
  <si>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</si>
  <si>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</si>
  <si>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</si>
  <si>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</si>
  <si>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</si>
  <si>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</si>
  <si>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</si>
  <si>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</si>
  <si>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</si>
  <si>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</si>
  <si>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</si>
  <si>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</si>
  <si>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</si>
  <si>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</si>
  <si>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</si>
  <si>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</si>
  <si>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</si>
  <si>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</si>
  <si>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</si>
  <si>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</si>
  <si>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</si>
  <si>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</si>
  <si>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</si>
  <si>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</si>
  <si>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</si>
  <si>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</si>
  <si>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</si>
  <si>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</si>
  <si>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</si>
  <si>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</si>
  <si>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</si>
  <si>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</si>
  <si>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</si>
  <si>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</si>
  <si>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</si>
  <si>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</si>
  <si>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</si>
  <si>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</si>
  <si>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</si>
  <si>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</si>
  <si>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</si>
  <si>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</si>
  <si>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</si>
  <si>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</si>
  <si>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</si>
  <si>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</si>
  <si>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</si>
  <si>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</si>
  <si>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</si>
  <si>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</si>
  <si>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</si>
  <si>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</si>
  <si>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</si>
  <si>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</si>
  <si>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</si>
  <si>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</si>
  <si>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</si>
  <si>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</si>
  <si>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</si>
  <si>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</si>
  <si>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</si>
  <si>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</si>
  <si>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</si>
  <si>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</si>
  <si>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</si>
  <si>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</si>
  <si>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</si>
  <si>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</si>
  <si>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</si>
  <si>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</si>
  <si>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</si>
  <si>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</si>
  <si>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</si>
  <si>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</si>
  <si>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</si>
  <si>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</si>
  <si>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</si>
  <si>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</si>
  <si>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</si>
  <si>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</si>
  <si>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</si>
  <si>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</si>
  <si>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</si>
  <si>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</si>
  <si>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</si>
  <si>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</si>
  <si>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</si>
  <si>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</si>
  <si>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</si>
  <si>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</si>
  <si>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</si>
  <si>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</si>
  <si>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</si>
  <si>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</si>
  <si>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</si>
  <si>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</si>
  <si>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</si>
  <si>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</si>
  <si>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</si>
  <si>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</si>
  <si>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</si>
  <si>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</si>
  <si>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</si>
  <si>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</si>
  <si>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</si>
  <si>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</si>
  <si>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</si>
  <si>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</si>
  <si>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</si>
  <si>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</si>
  <si>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</si>
  <si>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</si>
  <si>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</si>
  <si>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</si>
  <si>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</si>
  <si>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</si>
  <si>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</si>
  <si>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</si>
  <si>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</si>
  <si>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</si>
  <si>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</si>
  <si>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</si>
  <si>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</si>
  <si>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</si>
  <si>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</si>
  <si>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</si>
  <si>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</si>
  <si>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</si>
  <si>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</si>
  <si>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</si>
  <si>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</si>
  <si>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</si>
  <si>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</si>
  <si>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</si>
  <si>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</si>
  <si>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</si>
  <si>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</si>
  <si>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</si>
  <si>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</si>
  <si>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</si>
  <si>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</si>
  <si>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</si>
  <si>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</si>
  <si>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</si>
  <si>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</si>
  <si>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</si>
  <si>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</si>
  <si>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</si>
  <si>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</si>
  <si>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</si>
  <si>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</si>
  <si>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</si>
  <si>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</si>
  <si>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</si>
  <si>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</si>
  <si>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</si>
  <si>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</si>
  <si>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</si>
  <si>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</si>
  <si>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</si>
  <si>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</si>
  <si>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</si>
  <si>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</si>
  <si>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</si>
  <si>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</si>
  <si>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</si>
  <si>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</si>
  <si>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</si>
  <si>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</si>
  <si>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</si>
  <si>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</si>
  <si>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</si>
  <si>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</si>
  <si>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</si>
  <si>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</si>
  <si>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</si>
  <si>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</si>
  <si>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</si>
  <si>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</si>
  <si>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</si>
  <si>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</si>
  <si>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</si>
  <si>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</si>
  <si>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</si>
  <si>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</si>
  <si>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</si>
  <si>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</si>
  <si>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</si>
  <si>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</si>
  <si>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</si>
  <si>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</si>
  <si>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</si>
  <si>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</si>
  <si>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</si>
  <si>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</si>
  <si>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</si>
  <si>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</si>
  <si>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</si>
  <si>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</si>
  <si>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</si>
  <si>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</si>
  <si>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</si>
  <si>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</si>
  <si>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</si>
  <si>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</si>
  <si>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</si>
  <si>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</si>
  <si>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</si>
  <si>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</si>
  <si>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</si>
  <si>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</si>
  <si>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</si>
  <si>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</si>
  <si>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</si>
  <si>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</si>
  <si>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</si>
  <si>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</si>
  <si>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</si>
  <si>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</si>
  <si>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</si>
  <si>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</si>
  <si>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</si>
  <si>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</si>
  <si>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</si>
  <si>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</si>
  <si>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</si>
  <si>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</si>
  <si>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</si>
  <si>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</si>
  <si>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</si>
  <si>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</si>
  <si>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</si>
  <si>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</si>
  <si>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</si>
  <si>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</si>
  <si>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</si>
  <si>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</si>
  <si>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</si>
  <si>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</si>
  <si>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</si>
  <si>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</si>
  <si>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</si>
  <si>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</si>
  <si>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</si>
  <si>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</si>
  <si>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</si>
  <si>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</si>
  <si>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</si>
  <si>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</si>
  <si>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</si>
  <si>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</si>
  <si>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</si>
  <si>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</si>
  <si>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</si>
  <si>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</si>
  <si>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</si>
  <si>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</si>
  <si>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</si>
  <si>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</si>
  <si>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</si>
  <si>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</si>
  <si>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</si>
  <si>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</si>
  <si>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</si>
  <si>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</si>
  <si>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</si>
  <si>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</si>
  <si>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</si>
  <si>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</si>
  <si>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</si>
  <si>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</si>
  <si>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</si>
  <si>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</si>
  <si>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</si>
  <si>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</si>
  <si>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</si>
  <si>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</si>
  <si>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</si>
  <si>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</si>
  <si>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</si>
  <si>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</si>
  <si>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</si>
  <si>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</si>
  <si>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</si>
  <si>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</si>
  <si>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</si>
  <si>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</si>
  <si>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</si>
  <si>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</si>
  <si>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</si>
  <si>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</si>
  <si>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</si>
  <si>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</si>
  <si>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</si>
  <si>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</si>
  <si>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</si>
  <si>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</si>
  <si>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</si>
  <si>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</si>
  <si>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</si>
  <si>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</si>
  <si>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</si>
  <si>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</si>
  <si>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</si>
  <si>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</si>
  <si>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</si>
  <si>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</si>
  <si>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</si>
  <si>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</si>
  <si>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</si>
  <si>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</si>
  <si>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</si>
  <si>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</si>
  <si>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</si>
  <si>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</si>
  <si>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</si>
  <si>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</si>
  <si>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</si>
  <si>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</si>
  <si>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</si>
  <si>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</si>
  <si>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</si>
  <si>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</si>
  <si>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</si>
  <si>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</si>
  <si>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</si>
  <si>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</si>
  <si>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</si>
  <si>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</si>
  <si>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</si>
  <si>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</si>
  <si>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</si>
  <si>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</si>
  <si>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</si>
  <si>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</si>
  <si>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</si>
  <si>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</si>
  <si>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</si>
  <si>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</si>
  <si>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</si>
  <si>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</si>
  <si>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</si>
  <si>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</si>
  <si>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</si>
  <si>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</si>
  <si>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</si>
  <si>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</si>
  <si>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</si>
  <si>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</si>
  <si>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</si>
  <si>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</si>
  <si>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</si>
  <si>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</si>
  <si>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</si>
  <si>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</si>
  <si>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</si>
  <si>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</si>
  <si>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</si>
  <si>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</si>
  <si>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</si>
  <si>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</si>
  <si>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</si>
  <si>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</si>
  <si>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</si>
  <si>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</si>
  <si>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</si>
  <si>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</si>
  <si>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</si>
  <si>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</si>
  <si>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</si>
  <si>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</si>
  <si>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</si>
  <si>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</si>
  <si>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</si>
  <si>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</si>
  <si>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</si>
  <si>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</si>
  <si>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</si>
  <si>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</si>
  <si>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</si>
  <si>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</si>
  <si>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</si>
  <si>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</si>
  <si>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</si>
  <si>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</si>
  <si>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</si>
  <si>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</si>
  <si>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</si>
  <si>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</si>
  <si>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</si>
  <si>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</si>
  <si>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</si>
  <si>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</si>
  <si>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</si>
  <si>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</si>
  <si>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</si>
  <si>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</si>
  <si>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</si>
  <si>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</si>
  <si>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</si>
  <si>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</si>
  <si>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</si>
  <si>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</si>
  <si>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</si>
  <si>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</si>
  <si>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</si>
  <si>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</si>
  <si>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</si>
  <si>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</si>
  <si>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</si>
  <si>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</si>
  <si>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</si>
  <si>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</si>
  <si>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</si>
  <si>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</si>
  <si>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</si>
  <si>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</si>
  <si>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</si>
  <si>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</si>
  <si>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</si>
  <si>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</si>
  <si>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</si>
  <si>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</si>
  <si>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</si>
  <si>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</si>
  <si>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</si>
  <si>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</si>
  <si>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</si>
  <si>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</si>
  <si>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</si>
  <si>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</si>
  <si>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</si>
  <si>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</si>
  <si>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</si>
  <si>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</si>
  <si>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</si>
  <si>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</si>
  <si>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</si>
  <si>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</si>
  <si>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</si>
  <si>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</si>
  <si>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</si>
  <si>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</si>
  <si>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</si>
  <si>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</si>
  <si>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</si>
  <si>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</si>
  <si>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</si>
  <si>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</si>
  <si>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</si>
  <si>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</si>
  <si>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</si>
  <si>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</si>
  <si>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</si>
  <si>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</si>
  <si>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</si>
  <si>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</si>
  <si>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</si>
  <si>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</si>
  <si>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</si>
  <si>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</si>
  <si>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</si>
  <si>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</si>
  <si>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</si>
  <si>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</si>
  <si>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</si>
  <si>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</si>
  <si>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</si>
  <si>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</si>
  <si>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</si>
  <si>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</si>
  <si>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</si>
  <si>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</si>
  <si>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</si>
  <si>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</si>
  <si>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</si>
  <si>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</si>
  <si>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</si>
  <si>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</si>
  <si>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</si>
  <si>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</si>
  <si>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</si>
  <si>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</si>
  <si>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</si>
  <si>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</si>
  <si>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</si>
  <si>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</si>
  <si>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</si>
  <si>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</si>
  <si>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</si>
  <si>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</si>
  <si>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</si>
  <si>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</si>
  <si>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</si>
  <si>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</si>
  <si>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</si>
  <si>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</si>
  <si>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</si>
  <si>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</si>
  <si>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</si>
  <si>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</si>
  <si>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</si>
  <si>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</si>
  <si>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</si>
  <si>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</si>
  <si>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</si>
  <si>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</si>
  <si>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</si>
  <si>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</si>
  <si>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</si>
  <si>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</si>
  <si>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</si>
  <si>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</si>
  <si>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</si>
  <si>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</si>
  <si>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</si>
  <si>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</si>
  <si>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</si>
  <si>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</si>
  <si>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</si>
  <si>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</si>
  <si>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</si>
  <si>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</si>
  <si>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</si>
  <si>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</si>
  <si>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</si>
  <si>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</si>
  <si>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</si>
  <si>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</si>
  <si>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</si>
  <si>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</si>
  <si>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</si>
  <si>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</si>
  <si>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</si>
  <si>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</si>
  <si>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</si>
  <si>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</si>
  <si>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</si>
  <si>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</si>
  <si>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</si>
  <si>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</si>
  <si>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</si>
  <si>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</si>
  <si>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</si>
  <si>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</si>
  <si>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</si>
  <si>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</si>
  <si>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</si>
  <si>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</si>
  <si>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</si>
  <si>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</si>
  <si>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</si>
  <si>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</si>
  <si>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</si>
  <si>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</si>
  <si>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</si>
  <si>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</si>
  <si>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</si>
  <si>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</si>
  <si>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</si>
  <si>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</si>
  <si>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</si>
  <si>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</si>
  <si>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</si>
  <si>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</si>
  <si>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</si>
  <si>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</si>
  <si>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</si>
  <si>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</si>
  <si>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</si>
  <si>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</si>
  <si>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</si>
  <si>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</si>
  <si>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</si>
  <si>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</si>
  <si>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</si>
  <si>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</si>
  <si>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</si>
  <si>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</si>
  <si>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</si>
  <si>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</si>
  <si>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</si>
  <si>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</si>
  <si>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</si>
  <si>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</si>
  <si>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</si>
  <si>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</si>
  <si>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</si>
  <si>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</si>
  <si>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</si>
  <si>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</si>
  <si>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</si>
  <si>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</si>
  <si>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</si>
  <si>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</si>
  <si>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</si>
  <si>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</si>
  <si>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</si>
  <si>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</si>
  <si>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</si>
  <si>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</si>
  <si>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</si>
  <si>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</si>
  <si>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</si>
  <si>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</si>
  <si>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</si>
  <si>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</si>
  <si>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</si>
  <si>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</si>
  <si>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</si>
  <si>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</si>
  <si>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</si>
  <si>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</si>
  <si>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</si>
  <si>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</si>
  <si>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</si>
  <si>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</si>
  <si>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</si>
  <si>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</si>
  <si>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</si>
  <si>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</si>
  <si>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</si>
  <si>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</si>
  <si>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</si>
  <si>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</si>
  <si>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</si>
  <si>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</si>
  <si>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</si>
  <si>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</si>
  <si>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</si>
  <si>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</si>
  <si>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</si>
  <si>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</si>
  <si>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</si>
  <si>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</si>
  <si>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</si>
  <si>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</si>
  <si>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</si>
  <si>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</si>
  <si>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</si>
  <si>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</si>
  <si>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</si>
  <si>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</si>
  <si>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</si>
  <si>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</si>
  <si>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</si>
  <si>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</si>
  <si>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</si>
  <si>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</si>
  <si>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</si>
  <si>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</si>
  <si>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</si>
  <si>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</si>
  <si>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</si>
  <si>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</si>
  <si>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</si>
  <si>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</si>
  <si>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</si>
  <si>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</si>
  <si>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</si>
  <si>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</si>
  <si>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</si>
  <si>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</si>
  <si>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</si>
  <si>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</si>
  <si>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</si>
  <si>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</si>
  <si>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</si>
  <si>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</si>
  <si>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</si>
  <si>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</si>
  <si>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</si>
  <si>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</si>
  <si>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</si>
  <si>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</si>
  <si>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</si>
  <si>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</si>
  <si>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</si>
  <si>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</si>
  <si>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</si>
  <si>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</si>
  <si>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</si>
  <si>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</si>
  <si>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</si>
  <si>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</si>
  <si>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</si>
  <si>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</si>
  <si>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</si>
  <si>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</si>
  <si>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</si>
  <si>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</si>
  <si>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</si>
  <si>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</si>
  <si>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</si>
  <si>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</si>
  <si>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</si>
  <si>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</si>
  <si>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</si>
  <si>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</si>
  <si>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</si>
  <si>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</si>
  <si>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</si>
  <si>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</si>
  <si>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</si>
  <si>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</si>
  <si>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</si>
  <si>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</si>
  <si>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</si>
  <si>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</si>
  <si>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</si>
  <si>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</si>
  <si>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</si>
  <si>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</si>
  <si>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</si>
  <si>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</si>
  <si>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</si>
  <si>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</si>
  <si>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</si>
  <si>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</si>
  <si>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</si>
  <si>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</si>
  <si>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</si>
  <si>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</si>
  <si>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</si>
  <si>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</si>
  <si>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</si>
  <si>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</si>
  <si>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</si>
  <si>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</si>
  <si>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</si>
  <si>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</si>
  <si>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</si>
  <si>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</si>
  <si>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</si>
  <si>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</si>
  <si>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</si>
  <si>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</si>
  <si>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</si>
  <si>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</si>
  <si>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</si>
  <si>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</si>
  <si>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</si>
  <si>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</si>
  <si>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</si>
  <si>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</si>
  <si>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</si>
  <si>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</si>
  <si>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</si>
  <si>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</si>
  <si>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</si>
  <si>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</si>
  <si>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</si>
  <si>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</si>
  <si>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</si>
  <si>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</si>
  <si>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</si>
  <si>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</si>
  <si>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</si>
  <si>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</si>
  <si>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</si>
  <si>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</si>
  <si>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</si>
  <si>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</si>
  <si>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</si>
  <si>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</si>
  <si>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</si>
  <si>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</si>
  <si>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</si>
  <si>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</si>
  <si>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</si>
  <si>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</si>
  <si>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</si>
  <si>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</si>
  <si>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</si>
  <si>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</si>
  <si>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</si>
  <si>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</si>
  <si>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</si>
  <si>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</si>
  <si>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</si>
  <si>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</si>
  <si>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</si>
  <si>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</si>
  <si>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</si>
  <si>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</si>
  <si>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</si>
  <si>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</si>
  <si>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</si>
  <si>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</si>
  <si>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</si>
  <si>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</si>
  <si>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</si>
  <si>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</si>
  <si>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</si>
  <si>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</si>
  <si>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</si>
  <si>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</si>
  <si>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</si>
  <si>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</si>
  <si>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</si>
  <si>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</si>
  <si>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</si>
  <si>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</si>
  <si>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</si>
  <si>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</si>
  <si>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</si>
  <si>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</si>
  <si>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</si>
  <si>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</si>
  <si>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</si>
  <si>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</si>
  <si>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</si>
  <si>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</si>
  <si>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</si>
  <si>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</si>
  <si>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</si>
  <si>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</si>
  <si>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</si>
  <si>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</si>
  <si>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</si>
  <si>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</si>
  <si>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</si>
  <si>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</si>
  <si>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</si>
  <si>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</si>
  <si>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</si>
  <si>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</si>
  <si>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</si>
  <si>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</si>
  <si>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</si>
  <si>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</si>
  <si>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</si>
  <si>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</si>
  <si>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</si>
  <si>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</si>
  <si>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</si>
  <si>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</si>
  <si>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</si>
  <si>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</si>
  <si>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</si>
  <si>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</si>
  <si>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</si>
  <si>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</si>
  <si>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</si>
  <si>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</si>
  <si>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</si>
  <si>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</si>
  <si>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</si>
  <si>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</si>
  <si>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</si>
  <si>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</si>
  <si>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</si>
  <si>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</si>
  <si>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</si>
  <si>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</si>
  <si>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</si>
  <si>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</si>
  <si>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</si>
  <si>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</si>
  <si>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</si>
  <si>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</si>
  <si>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</si>
  <si>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</si>
  <si>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</si>
  <si>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</si>
  <si>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</si>
  <si>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</si>
  <si>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</si>
  <si>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</si>
  <si>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</si>
  <si>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</si>
  <si>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</si>
  <si>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</si>
  <si>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</si>
  <si>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</si>
  <si>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</si>
  <si>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</si>
  <si>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</si>
  <si>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</si>
  <si>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</si>
  <si>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</si>
  <si>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</si>
  <si>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</si>
  <si>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</si>
  <si>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</si>
  <si>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</si>
  <si>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</si>
  <si>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</si>
  <si>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</si>
  <si>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</si>
  <si>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</si>
  <si>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</si>
  <si>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</si>
  <si>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</si>
  <si>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</si>
  <si>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</si>
  <si>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</si>
  <si>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</si>
  <si>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</si>
  <si>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</si>
  <si>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</si>
  <si>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</si>
  <si>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</si>
  <si>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</si>
  <si>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</si>
  <si>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</si>
  <si>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</si>
  <si>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</si>
  <si>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</si>
  <si>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</si>
  <si>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</si>
  <si>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</si>
  <si>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</si>
  <si>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</si>
  <si>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</si>
  <si>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</si>
  <si>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</si>
  <si>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</si>
  <si>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</si>
  <si>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</si>
  <si>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</si>
  <si>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</si>
  <si>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</si>
  <si>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</si>
  <si>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</si>
  <si>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</si>
  <si>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</si>
  <si>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</si>
  <si>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</si>
  <si>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</si>
  <si>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</si>
  <si>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</si>
  <si>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</si>
  <si>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</si>
  <si>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</si>
  <si>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</si>
  <si>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</si>
  <si>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</si>
  <si>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</si>
  <si>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</si>
  <si>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</si>
  <si>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</si>
  <si>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</si>
  <si>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</si>
  <si>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</si>
  <si>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</si>
  <si>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</si>
  <si>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</si>
  <si>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</si>
  <si>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</si>
  <si>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</si>
  <si>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</si>
  <si>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</si>
  <si>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</si>
  <si>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</si>
  <si>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</si>
  <si>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</si>
  <si>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</si>
  <si>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</si>
  <si>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</si>
  <si>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</si>
  <si>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</si>
  <si>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</si>
  <si>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</si>
  <si>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</si>
  <si>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</si>
  <si>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</si>
  <si>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</si>
  <si>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</si>
  <si>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</si>
  <si>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</si>
  <si>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</si>
  <si>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</si>
  <si>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</si>
  <si>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</si>
  <si>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</si>
  <si>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</si>
  <si>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</si>
  <si>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</si>
  <si>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</si>
  <si>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</si>
  <si>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</si>
  <si>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</si>
  <si>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</si>
  <si>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</si>
  <si>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</si>
  <si>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</si>
  <si>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</si>
  <si>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</si>
  <si>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</si>
  <si>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</si>
  <si>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</si>
  <si>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</si>
  <si>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</si>
  <si>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</si>
  <si>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</si>
  <si>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</si>
  <si>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</si>
  <si>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</si>
  <si>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</si>
  <si>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</si>
  <si>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</si>
  <si>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</si>
  <si>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</si>
  <si>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</si>
  <si>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</si>
  <si>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</si>
  <si>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</si>
  <si>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</si>
  <si>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</si>
  <si>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</si>
  <si>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</si>
  <si>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</si>
  <si>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</si>
  <si>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</si>
  <si>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</si>
  <si>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</si>
  <si>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</si>
  <si>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</si>
  <si>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</si>
  <si>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</si>
  <si>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</si>
  <si>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</si>
  <si>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</si>
  <si>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</si>
  <si>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</si>
  <si>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</si>
  <si>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</si>
  <si>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</si>
  <si>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</si>
  <si>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</si>
  <si>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</si>
  <si>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</si>
  <si>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</si>
  <si>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</si>
  <si>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</si>
  <si>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</si>
  <si>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</si>
  <si>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</si>
  <si>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</si>
  <si>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</si>
  <si>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</si>
  <si>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</si>
  <si>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</si>
  <si>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</si>
  <si>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</si>
  <si>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</si>
  <si>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</si>
  <si>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</si>
  <si>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</si>
  <si>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</si>
  <si>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</si>
  <si>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</si>
  <si>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</si>
  <si>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</si>
  <si>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</si>
  <si>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</si>
  <si>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</si>
  <si>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</si>
  <si>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</si>
  <si>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</si>
  <si>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</si>
  <si>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</si>
  <si>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</si>
  <si>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</si>
  <si>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</si>
  <si>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</si>
  <si>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</si>
  <si>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</si>
  <si>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</si>
  <si>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</si>
  <si>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</si>
  <si>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</si>
  <si>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</si>
  <si>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</si>
  <si>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</si>
  <si>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</si>
  <si>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</si>
  <si>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</si>
  <si>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</si>
  <si>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</si>
  <si>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</si>
  <si>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</si>
  <si>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</si>
  <si>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</si>
  <si>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</si>
  <si>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</si>
  <si>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</si>
  <si>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</si>
  <si>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</si>
  <si>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</si>
  <si>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</si>
  <si>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</si>
  <si>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</si>
  <si>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</si>
  <si>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</si>
  <si>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</si>
  <si>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</si>
  <si>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</si>
  <si>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</si>
  <si>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</si>
  <si>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</si>
  <si>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</si>
  <si>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</si>
  <si>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</si>
  <si>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</si>
  <si>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</si>
  <si>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</si>
  <si>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</si>
  <si>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</si>
  <si>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</si>
  <si>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</si>
  <si>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</si>
  <si>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</si>
  <si>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</si>
  <si>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</si>
  <si>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</si>
  <si>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</si>
  <si>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</si>
  <si>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</si>
  <si>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</si>
  <si>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</si>
  <si>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</si>
  <si>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</si>
  <si>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</si>
  <si>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</si>
  <si>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</si>
  <si>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</si>
  <si>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</si>
  <si>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</si>
  <si>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</si>
  <si>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</si>
  <si>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</si>
  <si>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</si>
  <si>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</si>
  <si>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</si>
  <si>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</si>
  <si>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</si>
  <si>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</si>
  <si>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</si>
  <si>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</si>
  <si>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</si>
  <si>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</si>
  <si>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</si>
  <si>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</si>
  <si>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</si>
  <si>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</si>
  <si>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</si>
  <si>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</si>
  <si>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</si>
  <si>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</si>
  <si>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</si>
  <si>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</si>
  <si>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</si>
  <si>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</si>
  <si>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</si>
  <si>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</si>
  <si>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</si>
  <si>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</si>
  <si>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</si>
  <si>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</si>
  <si>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</si>
  <si>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</si>
  <si>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</si>
  <si>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</si>
  <si>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</si>
  <si>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</si>
  <si>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</si>
  <si>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</si>
  <si>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</si>
  <si>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</si>
  <si>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</si>
  <si>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</si>
  <si>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</si>
  <si>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</si>
  <si>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</si>
  <si>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</si>
  <si>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</si>
  <si>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</si>
  <si>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</si>
  <si>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</si>
  <si>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</si>
  <si>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</si>
  <si>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</si>
  <si>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</si>
  <si>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</si>
  <si>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</si>
  <si>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</si>
  <si>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</si>
  <si>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</si>
  <si>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</si>
  <si>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</si>
  <si>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</si>
  <si>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</si>
  <si>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</si>
  <si>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</si>
  <si>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</si>
  <si>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</si>
  <si>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</si>
  <si>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</si>
  <si>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</si>
  <si>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</si>
  <si>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</si>
  <si>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</si>
  <si>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</si>
  <si>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</si>
  <si>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</si>
  <si>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</si>
  <si>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</si>
  <si>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</si>
  <si>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</si>
  <si>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</si>
  <si>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</si>
  <si>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</si>
  <si>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</si>
  <si>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</si>
  <si>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</si>
  <si>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</si>
  <si>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</si>
  <si>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</si>
  <si>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</si>
  <si>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</si>
  <si>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</si>
  <si>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</si>
  <si>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</si>
  <si>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</si>
  <si>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</si>
  <si>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</si>
  <si>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</si>
  <si>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</si>
  <si>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</si>
  <si>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</si>
  <si>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</si>
  <si>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</si>
  <si>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</si>
  <si>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</si>
  <si>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</si>
  <si>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</si>
  <si>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</si>
  <si>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</si>
  <si>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</si>
  <si>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</si>
  <si>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</si>
  <si>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</si>
  <si>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</si>
  <si>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</si>
  <si>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</si>
  <si>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</si>
  <si>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</si>
  <si>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</si>
  <si>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</si>
  <si>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</si>
  <si>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</si>
  <si>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</si>
  <si>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</si>
  <si>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</si>
  <si>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</si>
  <si>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</si>
  <si>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</si>
  <si>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</si>
  <si>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</si>
  <si>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</si>
  <si>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</si>
  <si>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</si>
  <si>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</si>
  <si>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</si>
  <si>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</si>
  <si>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</si>
  <si>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</si>
  <si>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</si>
  <si>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</si>
  <si>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</si>
  <si>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</si>
  <si>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</si>
  <si>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</si>
  <si>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</si>
  <si>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</si>
  <si>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</si>
  <si>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</si>
  <si>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</si>
  <si>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</si>
  <si>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</si>
  <si>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</si>
  <si>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</si>
  <si>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</si>
  <si>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</si>
  <si>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</si>
  <si>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</si>
  <si>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</si>
  <si>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</si>
  <si>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</si>
  <si>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</si>
  <si>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</si>
  <si>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</si>
  <si>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</si>
  <si>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</si>
  <si>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</si>
  <si>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</si>
  <si>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</si>
  <si>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</si>
  <si>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</si>
  <si>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</si>
  <si>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</si>
  <si>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</si>
  <si>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</si>
  <si>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</si>
  <si>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</si>
  <si>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</si>
  <si>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</si>
  <si>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</si>
  <si>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</si>
  <si>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</si>
  <si>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</si>
  <si>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</si>
  <si>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</si>
  <si>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</si>
  <si>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</si>
  <si>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</si>
  <si>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</si>
  <si>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</si>
  <si>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</si>
  <si>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</si>
  <si>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</si>
  <si>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</si>
  <si>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</si>
  <si>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</si>
  <si>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</si>
  <si>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</si>
  <si>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</si>
  <si>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</si>
  <si>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</si>
  <si>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</si>
  <si>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</si>
  <si>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</si>
  <si>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</si>
  <si>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</si>
  <si>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</si>
  <si>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</si>
  <si>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</si>
  <si>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</si>
  <si>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</si>
  <si>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</si>
  <si>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</si>
  <si>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</si>
  <si>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</si>
  <si>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</si>
  <si>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</si>
  <si>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</si>
  <si>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</si>
  <si>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</si>
  <si>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</si>
  <si>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</si>
  <si>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</si>
  <si>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</si>
  <si>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</si>
  <si>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</si>
  <si>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</si>
  <si>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</si>
  <si>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</si>
  <si>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</si>
  <si>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</si>
  <si>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</si>
  <si>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</si>
  <si>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</si>
  <si>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</si>
  <si>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</si>
  <si>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</si>
  <si>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</si>
  <si>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</si>
  <si>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</si>
  <si>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</si>
  <si>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</si>
  <si>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</si>
  <si>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</si>
  <si>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</si>
  <si>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</si>
  <si>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</si>
  <si>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</si>
  <si>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</si>
  <si>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</si>
  <si>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</si>
  <si>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</si>
  <si>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</si>
  <si>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</si>
  <si>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</si>
  <si>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</si>
  <si>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</si>
  <si>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</si>
  <si>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</si>
  <si>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</si>
  <si>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</si>
  <si>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</si>
  <si>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</si>
  <si>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</si>
  <si>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</si>
  <si>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</si>
  <si>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</si>
  <si>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</si>
  <si>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</si>
  <si>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</si>
  <si>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</si>
  <si>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</si>
  <si>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</si>
  <si>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</si>
  <si>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</si>
  <si>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</si>
  <si>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</si>
  <si>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</si>
  <si>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</si>
  <si>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</si>
  <si>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</si>
  <si>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</si>
  <si>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</si>
  <si>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</si>
  <si>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</si>
  <si>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</si>
  <si>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</si>
  <si>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</si>
  <si>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</si>
  <si>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</si>
  <si>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</si>
  <si>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</si>
  <si>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</si>
  <si>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</si>
  <si>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</si>
  <si>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</si>
  <si>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</si>
  <si>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</si>
  <si>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</si>
  <si>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</si>
  <si>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</si>
  <si>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</si>
  <si>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</si>
  <si>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</si>
  <si>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</si>
  <si>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</si>
  <si>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</si>
  <si>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</si>
  <si>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</si>
  <si>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</si>
  <si>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</si>
  <si>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</si>
  <si>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</si>
  <si>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</si>
  <si>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</si>
  <si>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</si>
  <si>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</si>
  <si>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</si>
  <si>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</si>
  <si>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</si>
  <si>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</si>
  <si>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</si>
  <si>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</si>
  <si>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</si>
  <si>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</si>
  <si>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</si>
  <si>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</si>
  <si>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</si>
  <si>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</si>
  <si>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</si>
  <si>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</si>
  <si>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</si>
  <si>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</si>
  <si>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</si>
  <si>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</si>
  <si>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</si>
  <si>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</si>
  <si>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</si>
  <si>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</si>
  <si>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</si>
  <si>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</si>
  <si>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</si>
  <si>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</si>
  <si>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</si>
  <si>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</si>
  <si>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</si>
  <si>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</si>
  <si>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</si>
  <si>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</si>
  <si>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</si>
  <si>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</si>
  <si>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</si>
  <si>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</si>
  <si>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</si>
  <si>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</si>
  <si>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</si>
  <si>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</si>
  <si>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</si>
  <si>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</si>
  <si>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</si>
  <si>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</si>
  <si>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</si>
  <si>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</si>
  <si>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</si>
  <si>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</si>
  <si>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</si>
  <si>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</si>
  <si>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</si>
  <si>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</si>
  <si>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</si>
  <si>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</si>
  <si>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</si>
  <si>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</si>
  <si>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</si>
  <si>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</si>
  <si>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</si>
  <si>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</si>
  <si>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</si>
  <si>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</si>
  <si>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</si>
  <si>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</si>
  <si>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</si>
  <si>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</si>
  <si>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</si>
  <si>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</si>
  <si>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</si>
  <si>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</si>
  <si>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</si>
  <si>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</si>
  <si>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</si>
  <si>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</si>
  <si>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</si>
  <si>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</si>
  <si>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</si>
  <si>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</si>
  <si>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</si>
  <si>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</si>
  <si>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</si>
  <si>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</si>
  <si>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</si>
  <si>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</si>
  <si>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</si>
  <si>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</si>
  <si>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</si>
  <si>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</si>
  <si>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</si>
  <si>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</si>
  <si>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</si>
  <si>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</si>
  <si>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</si>
  <si>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</si>
  <si>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</si>
  <si>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</si>
  <si>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</si>
  <si>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</si>
  <si>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</si>
  <si>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</si>
  <si>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</si>
  <si>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</si>
  <si>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</si>
  <si>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</si>
  <si>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</si>
  <si>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</si>
  <si>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</si>
  <si>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</si>
  <si>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</si>
  <si>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</si>
  <si>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</si>
  <si>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</si>
  <si>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</si>
  <si>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</si>
  <si>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</si>
  <si>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</si>
  <si>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</si>
  <si>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</si>
  <si>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</si>
  <si>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</si>
  <si>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</si>
  <si>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</si>
  <si>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</si>
  <si>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</si>
  <si>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</si>
  <si>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</si>
  <si>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</si>
  <si>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</si>
  <si>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</si>
  <si>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</si>
  <si>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</si>
  <si>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</si>
  <si>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</si>
  <si>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</si>
  <si>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</si>
  <si>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</si>
  <si>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</si>
  <si>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</si>
  <si>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</si>
  <si>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</si>
  <si>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</si>
  <si>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</si>
  <si>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</si>
  <si>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</si>
  <si>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</si>
  <si>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</si>
  <si>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</si>
  <si>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</si>
  <si>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</si>
  <si>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</si>
  <si>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</si>
  <si>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</si>
  <si>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</si>
  <si>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</si>
  <si>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</si>
  <si>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</si>
  <si>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</si>
  <si>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</si>
  <si>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</si>
  <si>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</si>
  <si>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</si>
  <si>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</si>
  <si>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</si>
  <si>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</si>
  <si>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</si>
  <si>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</si>
  <si>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</si>
  <si>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</si>
  <si>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</si>
  <si>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</si>
  <si>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</si>
  <si>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</si>
  <si>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</si>
  <si>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</si>
  <si>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</si>
  <si>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</si>
  <si>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</si>
  <si>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</si>
  <si>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</si>
  <si>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</si>
  <si>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</si>
  <si>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</si>
  <si>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</si>
  <si>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</si>
  <si>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</si>
  <si>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</si>
  <si>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</si>
  <si>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</si>
  <si>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</si>
  <si>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</si>
  <si>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</si>
  <si>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</si>
  <si>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</si>
  <si>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</si>
  <si>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</si>
  <si>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</si>
  <si>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</si>
  <si>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</si>
  <si>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</si>
  <si>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</si>
  <si>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</si>
  <si>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</si>
  <si>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</si>
  <si>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</si>
  <si>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</si>
  <si>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</si>
  <si>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</si>
  <si>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</si>
  <si>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</si>
  <si>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</si>
  <si>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</si>
  <si>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</si>
  <si>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</si>
  <si>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</si>
  <si>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</si>
  <si>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</si>
  <si>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</si>
  <si>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</si>
  <si>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</si>
  <si>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</si>
  <si>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</si>
  <si>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</si>
  <si>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</si>
  <si>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</si>
  <si>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</si>
  <si>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</si>
  <si>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</si>
  <si>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</si>
  <si>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</si>
  <si>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</si>
  <si>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</si>
  <si>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</si>
  <si>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</si>
  <si>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</si>
  <si>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</si>
  <si>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</si>
  <si>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</si>
  <si>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</si>
  <si>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</si>
  <si>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</si>
  <si>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</si>
  <si>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</si>
  <si>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</si>
  <si>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</si>
  <si>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</si>
  <si>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</si>
  <si>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</si>
  <si>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</si>
  <si>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</si>
  <si>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</si>
  <si>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</si>
  <si>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</si>
  <si>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</si>
  <si>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</si>
  <si>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</si>
  <si>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</si>
  <si>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</si>
  <si>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</si>
  <si>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</si>
  <si>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</si>
  <si>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</si>
  <si>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</si>
  <si>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</si>
  <si>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</si>
  <si>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</si>
  <si>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</si>
  <si>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</si>
  <si>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</si>
  <si>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</si>
  <si>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</si>
  <si>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</si>
  <si>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</si>
  <si>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</si>
  <si>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</si>
  <si>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</si>
  <si>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</si>
  <si>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</si>
  <si>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</si>
  <si>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</si>
  <si>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</si>
  <si>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</si>
  <si>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</si>
  <si>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</si>
  <si>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</si>
  <si>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</si>
  <si>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</si>
  <si>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</si>
  <si>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</si>
  <si>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</si>
  <si>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</si>
  <si>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</si>
  <si>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</si>
  <si>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</si>
  <si>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</si>
  <si>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</si>
  <si>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</si>
  <si>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</si>
  <si>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</si>
  <si>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</si>
  <si>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</si>
  <si>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</si>
  <si>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</si>
  <si>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</si>
  <si>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</si>
  <si>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</si>
  <si>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</si>
  <si>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</si>
  <si>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</si>
  <si>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</si>
  <si>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</si>
  <si>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</si>
  <si>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</si>
  <si>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</si>
  <si>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</si>
  <si>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</si>
  <si>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</si>
  <si>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</si>
  <si>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</si>
  <si>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</si>
  <si>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</si>
  <si>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</si>
  <si>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</si>
  <si>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</si>
  <si>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</si>
  <si>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</si>
  <si>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</si>
  <si>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</si>
  <si>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</si>
  <si>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</si>
  <si>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</si>
  <si>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</si>
  <si>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</si>
  <si>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</si>
  <si>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</si>
  <si>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</si>
  <si>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</si>
  <si>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</si>
  <si>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</si>
  <si>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</si>
  <si>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</si>
  <si>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</si>
  <si>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</si>
  <si>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</si>
  <si>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</si>
  <si>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</si>
  <si>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</si>
  <si>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</si>
  <si>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</si>
  <si>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</si>
  <si>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</si>
  <si>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</si>
  <si>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</si>
  <si>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</si>
  <si>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</si>
  <si>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</si>
  <si>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</si>
  <si>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</si>
  <si>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</si>
  <si>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</si>
  <si>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</si>
  <si>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</si>
  <si>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</si>
  <si>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</si>
  <si>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</si>
  <si>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</si>
  <si>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</si>
  <si>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</si>
  <si>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</si>
  <si>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</si>
  <si>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</si>
  <si>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</si>
  <si>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</si>
  <si>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</si>
  <si>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</si>
  <si>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</si>
  <si>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</si>
  <si>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</si>
  <si>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</si>
  <si>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</si>
  <si>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</si>
  <si>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</si>
  <si>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</si>
  <si>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</si>
  <si>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</si>
  <si>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</si>
  <si>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</si>
  <si>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</si>
  <si>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</si>
  <si>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</si>
  <si>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</si>
  <si>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</si>
  <si>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</si>
  <si>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</si>
  <si>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</si>
  <si>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</si>
  <si>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</si>
  <si>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</si>
  <si>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</si>
  <si>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</si>
  <si>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</si>
  <si>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</si>
  <si>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</si>
  <si>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</si>
  <si>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</si>
  <si>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</si>
  <si>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</si>
  <si>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</si>
  <si>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</si>
  <si>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</si>
  <si>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</si>
  <si>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</si>
  <si>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</si>
  <si>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</si>
  <si>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</si>
  <si>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</si>
  <si>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</si>
  <si>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</si>
  <si>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</si>
  <si>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</si>
  <si>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</si>
  <si>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</si>
  <si>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</si>
  <si>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</si>
  <si>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</si>
  <si>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</si>
  <si>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</si>
  <si>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</si>
  <si>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</si>
  <si>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</si>
  <si>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</si>
  <si>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</si>
  <si>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</si>
  <si>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</si>
  <si>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</si>
  <si>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</si>
  <si>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</si>
  <si>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</si>
  <si>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</si>
  <si>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</si>
  <si>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</si>
  <si>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</si>
  <si>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</si>
  <si>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</si>
  <si>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</si>
  <si>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</si>
  <si>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</si>
  <si>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</si>
  <si>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</si>
  <si>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</si>
  <si>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</si>
  <si>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</si>
  <si>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</si>
  <si>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</si>
  <si>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</si>
  <si>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</si>
  <si>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</si>
  <si>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</si>
  <si>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</si>
  <si>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</si>
  <si>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</si>
  <si>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</si>
  <si>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</si>
  <si>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</si>
  <si>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</si>
  <si>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</si>
  <si>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</si>
  <si>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</si>
  <si>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</si>
  <si>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</si>
  <si>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</si>
  <si>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</si>
  <si>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</si>
  <si>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</si>
  <si>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</si>
  <si>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</si>
  <si>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</si>
  <si>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</si>
  <si>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</si>
  <si>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</si>
  <si>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</si>
  <si>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</si>
  <si>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</si>
  <si>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</si>
  <si>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</si>
  <si>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</si>
  <si>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</si>
  <si>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</si>
  <si>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</si>
  <si>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</si>
  <si>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</si>
  <si>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</si>
  <si>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</si>
  <si>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</si>
  <si>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</si>
  <si>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</si>
  <si>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</si>
  <si>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</si>
  <si>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</si>
  <si>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</si>
  <si>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</si>
  <si>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</si>
  <si>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</si>
  <si>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</si>
  <si>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</si>
  <si>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</si>
  <si>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</si>
  <si>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</si>
  <si>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</si>
  <si>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</si>
  <si>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</si>
  <si>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</si>
  <si>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</si>
  <si>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</si>
  <si>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</si>
  <si>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</si>
  <si>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</si>
  <si>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</si>
  <si>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</si>
  <si>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</si>
  <si>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</si>
  <si>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</si>
  <si>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</si>
  <si>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</si>
  <si>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</si>
  <si>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</si>
  <si>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</si>
  <si>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</si>
  <si>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</si>
  <si>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</si>
  <si>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</si>
  <si>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</si>
  <si>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</si>
  <si>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</si>
  <si>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</si>
  <si>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</si>
  <si>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</si>
  <si>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</si>
  <si>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</si>
  <si>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</si>
  <si>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</si>
  <si>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</si>
  <si>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</si>
  <si>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</si>
  <si>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</si>
  <si>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</si>
  <si>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</si>
  <si>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</si>
  <si>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</si>
  <si>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</si>
  <si>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</si>
  <si>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</si>
  <si>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</si>
  <si>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</si>
  <si>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</si>
  <si>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</si>
  <si>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</si>
  <si>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</si>
  <si>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</si>
  <si>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</si>
  <si>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</si>
  <si>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</si>
  <si>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</si>
  <si>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</si>
  <si>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</si>
  <si>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</si>
  <si>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</si>
  <si>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</si>
  <si>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</si>
  <si>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</si>
  <si>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</si>
  <si>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</si>
  <si>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</si>
  <si>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</si>
  <si>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</si>
  <si>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</si>
  <si>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</si>
  <si>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</si>
  <si>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</si>
  <si>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</si>
  <si>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</si>
  <si>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</si>
  <si>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</si>
  <si>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</si>
  <si>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</si>
  <si>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</si>
  <si>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</si>
  <si>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</si>
  <si>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</si>
  <si>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</si>
  <si>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</si>
  <si>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</si>
  <si>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</si>
  <si>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</si>
  <si>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</si>
  <si>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</si>
  <si>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</si>
  <si>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</si>
  <si>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</si>
  <si>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</si>
  <si>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</si>
  <si>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</si>
  <si>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</si>
  <si>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</si>
  <si>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</si>
  <si>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</si>
  <si>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</si>
  <si>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</si>
  <si>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</si>
  <si>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</si>
  <si>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</si>
  <si>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</si>
  <si>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</si>
  <si>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</si>
  <si>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</si>
  <si>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</si>
  <si>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</si>
  <si>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</si>
  <si>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</si>
  <si>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</si>
  <si>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</si>
  <si>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</si>
  <si>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</si>
  <si>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</si>
  <si>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</si>
  <si>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</si>
  <si>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</si>
  <si>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</si>
  <si>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</si>
  <si>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</si>
  <si>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</si>
  <si>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</si>
  <si>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</si>
  <si>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</si>
  <si>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</si>
  <si>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</si>
  <si>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</si>
  <si>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</si>
  <si>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</si>
  <si>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</si>
  <si>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</si>
  <si>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</si>
  <si>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</si>
  <si>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</si>
  <si>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</si>
  <si>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</si>
  <si>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</si>
  <si>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</si>
  <si>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</si>
  <si>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</si>
  <si>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</si>
  <si>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</si>
  <si>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</si>
  <si>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</si>
  <si>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</si>
  <si>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</si>
  <si>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</si>
  <si>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</si>
  <si>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</si>
  <si>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</si>
  <si>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</si>
  <si>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</si>
  <si>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</si>
  <si>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</si>
  <si>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</si>
  <si>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</si>
  <si>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</si>
  <si>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</si>
  <si>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</si>
  <si>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</si>
  <si>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</si>
  <si>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</si>
  <si>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</si>
  <si>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</si>
  <si>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</si>
  <si>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</si>
  <si>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</si>
  <si>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</si>
  <si>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</si>
  <si>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</si>
  <si>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</si>
  <si>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</si>
  <si>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</si>
  <si>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</si>
  <si>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</si>
  <si>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</si>
  <si>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</si>
  <si>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</si>
  <si>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</si>
  <si>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</si>
  <si>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</si>
  <si>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</si>
  <si>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</si>
  <si>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</si>
  <si>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</si>
  <si>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</si>
  <si>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</si>
  <si>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</si>
  <si>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</si>
  <si>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</si>
  <si>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</si>
  <si>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</si>
  <si>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</si>
  <si>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</si>
  <si>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</si>
  <si>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</si>
  <si>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</si>
  <si>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</si>
  <si>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</si>
  <si>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</si>
  <si>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</si>
  <si>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</si>
  <si>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</si>
  <si>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</si>
  <si>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</si>
  <si>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</si>
  <si>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</si>
  <si>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</si>
  <si>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</si>
  <si>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</si>
  <si>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</si>
  <si>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</si>
  <si>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</si>
  <si>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</si>
  <si>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</si>
  <si>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</si>
  <si>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</si>
  <si>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</si>
  <si>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</si>
  <si>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</si>
  <si>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</si>
  <si>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</si>
  <si>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</si>
  <si>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</si>
  <si>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</si>
  <si>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</si>
  <si>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</si>
  <si>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</si>
  <si>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</si>
  <si>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</si>
  <si>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</si>
  <si>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</si>
  <si>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</si>
  <si>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</si>
  <si>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</si>
  <si>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</si>
  <si>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</si>
  <si>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</si>
  <si>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</si>
  <si>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</si>
  <si>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</si>
  <si>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</si>
  <si>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</si>
  <si>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</si>
  <si>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</si>
  <si>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</si>
  <si>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</si>
  <si>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</si>
  <si>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</si>
  <si>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</si>
  <si>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</si>
  <si>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</si>
  <si>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</si>
  <si>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</si>
  <si>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</si>
  <si>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</si>
  <si>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</si>
  <si>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</si>
  <si>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</si>
  <si>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</si>
  <si>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</si>
  <si>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</si>
  <si>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</si>
  <si>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</si>
  <si>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</si>
  <si>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</si>
  <si>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</si>
  <si>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</si>
  <si>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</si>
  <si>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</si>
  <si>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</si>
  <si>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</si>
  <si>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</si>
  <si>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</si>
  <si>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</si>
  <si>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</si>
  <si>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</si>
  <si>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</si>
  <si>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</si>
  <si>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</si>
  <si>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</si>
  <si>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</si>
  <si>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</si>
  <si>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</si>
  <si>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</si>
  <si>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</si>
  <si>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</si>
  <si>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</si>
  <si>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</si>
  <si>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</si>
  <si>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</si>
  <si>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</si>
  <si>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</si>
  <si>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</si>
  <si>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</si>
  <si>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</si>
  <si>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</si>
  <si>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</si>
  <si>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</si>
  <si>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</si>
  <si>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</si>
  <si>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</si>
  <si>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</si>
  <si>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</si>
  <si>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</si>
  <si>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</si>
  <si>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</si>
  <si>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</si>
  <si>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</si>
  <si>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</si>
  <si>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</si>
  <si>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</si>
  <si>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</si>
  <si>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</si>
  <si>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</si>
  <si>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</si>
  <si>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</si>
  <si>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</si>
  <si>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</si>
  <si>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</si>
  <si>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</si>
  <si>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</si>
  <si>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</si>
  <si>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</si>
  <si>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</si>
  <si>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</si>
  <si>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</si>
  <si>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</si>
  <si>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</si>
  <si>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</si>
  <si>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</si>
  <si>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</si>
  <si>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</si>
  <si>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</si>
  <si>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</si>
  <si>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</si>
  <si>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</si>
  <si>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</si>
  <si>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</si>
  <si>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</si>
  <si>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</si>
  <si>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</si>
  <si>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</si>
  <si>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</si>
  <si>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</si>
  <si>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</si>
  <si>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</si>
  <si>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</si>
  <si>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</si>
  <si>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</si>
  <si>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</si>
  <si>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</si>
  <si>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</si>
  <si>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</si>
  <si>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</si>
  <si>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</si>
  <si>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</si>
  <si>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</si>
  <si>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</si>
  <si>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</si>
  <si>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</si>
  <si>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</si>
  <si>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</si>
  <si>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</si>
  <si>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</si>
  <si>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</si>
  <si>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</si>
  <si>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</si>
  <si>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</si>
  <si>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</si>
  <si>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</si>
  <si>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</si>
  <si>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</si>
  <si>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</si>
  <si>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</si>
  <si>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</si>
  <si>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</si>
  <si>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</si>
  <si>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</si>
  <si>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</si>
  <si>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</si>
  <si>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</si>
  <si>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</si>
  <si>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</si>
  <si>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</si>
  <si>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</si>
  <si>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</si>
  <si>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</si>
  <si>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</si>
  <si>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</si>
  <si>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</si>
  <si>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</si>
  <si>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</si>
  <si>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</si>
  <si>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</si>
  <si>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</si>
  <si>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</si>
  <si>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</si>
  <si>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</si>
  <si>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</si>
  <si>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</si>
  <si>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</si>
  <si>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</si>
  <si>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</si>
  <si>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</si>
  <si>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</si>
  <si>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</si>
  <si>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</si>
  <si>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</si>
  <si>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</si>
  <si>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</si>
  <si>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</si>
  <si>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</si>
  <si>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</si>
  <si>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</si>
  <si>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</si>
  <si>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</si>
  <si>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</si>
  <si>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</si>
  <si>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</si>
  <si>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</si>
  <si>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</si>
  <si>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</si>
  <si>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</si>
  <si>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</si>
  <si>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</si>
  <si>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</si>
  <si>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</si>
  <si>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</si>
  <si>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</si>
  <si>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</si>
  <si>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</si>
  <si>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</si>
  <si>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</si>
  <si>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</si>
  <si>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</si>
  <si>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</si>
  <si>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</si>
  <si>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</si>
  <si>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</si>
  <si>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</si>
  <si>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</si>
  <si>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</si>
  <si>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</si>
  <si>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</si>
  <si>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</si>
  <si>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</si>
  <si>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</si>
  <si>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</si>
  <si>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</si>
  <si>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</si>
  <si>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</si>
  <si>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</si>
  <si>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</si>
  <si>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</si>
  <si>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</si>
  <si>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</si>
  <si>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</si>
  <si>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</si>
  <si>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</si>
  <si>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</si>
  <si>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</si>
  <si>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</si>
  <si>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</si>
  <si>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</si>
  <si>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</si>
  <si>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</si>
  <si>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</si>
  <si>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</si>
  <si>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</si>
  <si>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</si>
  <si>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</si>
  <si>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</si>
  <si>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</si>
  <si>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</si>
  <si>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</si>
  <si>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</si>
  <si>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</si>
  <si>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</si>
  <si>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</si>
  <si>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</si>
  <si>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</si>
  <si>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</si>
  <si>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</si>
  <si>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</si>
  <si>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</si>
  <si>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</si>
  <si>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</si>
  <si>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</si>
  <si>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</si>
  <si>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</si>
  <si>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</si>
  <si>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</si>
  <si>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</si>
  <si>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</si>
  <si>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</si>
  <si>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</si>
  <si>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</si>
  <si>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</si>
  <si>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</si>
  <si>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</si>
  <si>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</si>
  <si>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</si>
  <si>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</si>
  <si>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</si>
  <si>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</si>
  <si>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</si>
  <si>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</si>
  <si>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</si>
  <si>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</si>
  <si>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</si>
  <si>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</si>
  <si>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</si>
  <si>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</si>
  <si>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</si>
  <si>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</si>
  <si>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</si>
  <si>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</si>
  <si>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</si>
  <si>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</si>
  <si>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</si>
  <si>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</si>
  <si>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</si>
  <si>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</si>
  <si>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</si>
  <si>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</si>
  <si>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</si>
  <si>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</si>
  <si>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</si>
  <si>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</si>
  <si>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</si>
  <si>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</si>
  <si>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</si>
  <si>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</si>
  <si>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</si>
  <si>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</si>
  <si>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</si>
  <si>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</si>
  <si>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</si>
  <si>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</si>
  <si>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</si>
  <si>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</si>
  <si>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</si>
  <si>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</si>
  <si>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</si>
  <si>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</si>
  <si>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</si>
  <si>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</si>
  <si>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</si>
  <si>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</si>
  <si>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</si>
  <si>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</si>
  <si>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</si>
  <si>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</si>
  <si>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</si>
  <si>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</si>
  <si>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</si>
  <si>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</si>
  <si>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</si>
  <si>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</si>
  <si>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</si>
  <si>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</si>
  <si>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</si>
  <si>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</si>
  <si>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</si>
  <si>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</si>
  <si>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</si>
  <si>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</si>
  <si>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</si>
  <si>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</si>
  <si>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</si>
  <si>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</si>
  <si>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</si>
  <si>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</si>
  <si>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</si>
  <si>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PCM-20251127-00000504
</t>
  </si>
  <si>
    <t xml:space="preserve">2025-11-27 08:06:19
</t>
  </si>
  <si>
    <t xml:space="preserve">Restored by PG </t>
  </si>
  <si>
    <t xml:space="preserve">PCM-20251127-00000785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</si>
  <si>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</si>
  <si>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</si>
  <si>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</si>
  <si>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</si>
  <si>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</si>
  <si>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</si>
  <si>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</si>
  <si>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</si>
  <si>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</si>
  <si>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</si>
  <si>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</si>
  <si>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</si>
  <si>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</si>
  <si>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</si>
  <si>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</si>
  <si>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</si>
  <si>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on the way ETA; 30 Mins</t>
  </si>
  <si>
    <t>PCM-20251127-00000772</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</si>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</sst>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325.50618506944738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45988.454610995374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45988.454610995374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45988.454610995374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45988.454610995374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45988.454610995374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45988.454610995374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45988.454610995374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45988.454610995374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45988.454610995374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45988.454610995374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45988.454610995374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45988.454610995374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45988.454610995374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45988.454610995374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45988.454610995374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45988.454610995374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45988.454610995374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45988.454610995374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45988.454610995374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45988.454610995374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45988.454610995374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45988.454610995374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45988.454610995374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45988.454610995374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45988.454610995374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45988.454610995374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45988.454610995374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45988.454610995374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45988.454610995374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45988.454610995374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45988.454610995374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45988.454610995374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45988.454610995374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45988.454610995374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45988.454610995374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45988.454610995374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45988.454610995374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45988.454610995374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45988.454610995374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4BB0EBAD-1828-4EF5-87E9-1AA827B46BD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163.45477303241205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4.0671920138920541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0.26565266204124782</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0.10801377314783167</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5.4043865740823094E-2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1.3048495377006475E-2</v>
      </c>
      <c r="H8" s="100">
        <v>45988.426469907405</v>
      </c>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45988.454610995374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45988.454610995374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45988.454610995374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45988.454610995374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45988.454610995374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45988.454610995374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45988.454610995374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45988.454610995374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45988.454610995374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45988.454610995374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45988.454610995374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45988.454610995374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45988.454610995374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45988.454610995374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45988.454610995374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45988.454610995374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45988.454610995374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45988.454610995374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45988.454610995374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45988.454610995374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45988.454610995374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45988.454610995374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45988.454610995374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45988.454610995374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45988.454610995374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45988.454610995374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45988.454610995374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45988.454610995374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45988.454610995374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45988.454610995374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45988.454610995374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45988.454610995374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45988.454610995374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45988.454610995374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45988.454610995374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45988.454610995374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45988.454610995374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45988.454610995374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45988.454610995374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45988.454610995374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45988.454610995374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45988.454610995374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45988.454610995374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45988.454610995374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45988.454610995374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45988.454610995374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45988.454610995374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45988.454610995374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45988.454610995374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45988.454610995374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45988.454610995374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45988.454610995374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45988.454610995374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45988.454610995374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45988.454610995374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45988.454610995374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45988.454610995374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45988.454610995374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45988.454610995374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45988.454610995374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45988.454610995374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45988.454610995374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45988.454610995374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45988.454610995374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45988.454610995374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45988.454610995374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45988.454610995374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45988.454610995374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45988.454610995374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45988.454610995374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45988.454610995374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45988.454610995374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45988.454610995374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45988.454610995374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45988.454610995374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45988.454610995374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45988.454610995374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45988.454610995374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45988.454610995374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45988.454610995374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45988.454610995374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45988.454610995374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45988.454610995374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45988.454610995374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45988.454610995374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45988.454610995374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45988.454610995374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45988.454610995374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45988.454610995374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45988.454610995374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45988.454610995374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45988.454610995374</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45988.454610995374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45988.454610995374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45988.454610995374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45988.454610995374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45988.454610995374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45988.454610995374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45988.454610995374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45988.454610995374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45988.454610995374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45988.454610995374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45988.454610995374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45988.454610995374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45988.454610995374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45988.454610995374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45988.454610995374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45988.454610995374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45988.454610995374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45988.454610995374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45988.454610995374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45988.454610995374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45988.454610995374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45988.454610995374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45988.454610995374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45988.454610995374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45988.454610995374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45988.454610995374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45988.454610995374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45988.454610995374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45988.454610995374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45988.454610995374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45988.454610995374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45988.454610995374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45988.454610995374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45988.454610995374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45988.454610995374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45988.454610995374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45988.454610995374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45988.454610995374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45988.454610995374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45988.454610995374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45988.454610995374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45988.454610995374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45988.454610995374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45988.454610995374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45988.454610995374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45988.454610995374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45988.454610995374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45988.454610995374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45988.454610995374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45988.454610995374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45988.454610995374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45988.454610995374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45988.454610995374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45988.454610995374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45988.454610995374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45988.454610995374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45988.454610995374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45988.454610995374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45988.454610995374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45988.454610995374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45988.454610995374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45988.454610995374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45988.454610995374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45988.454610995374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45988.454610995374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45988.454610995374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45988.454610995374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45988.454610995374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45988.454610995374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45988.454610995374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45988.454610995374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45988.454610995374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45988.454610995374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45988.454610995374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45988.454610995374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45988.454610995374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45988.454610995374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45988.454610995374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45988.454610995374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45988.454610995374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45988.454610995374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45988.454610995374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45988.454610995374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45988.454610995374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45988.454610995374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45988.454610995374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45988.454610995374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45988.454610995374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45988.454610995374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45988.454610995374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45988.454610995374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45988.454610995374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45988.454610995374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45988.454610995374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45988.454610995374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45988.454610995374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45988.454610995374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45988.454610995374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45988.454610995374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45988.454610995374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45988.454610995374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45988.454610995374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45988.454610995374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45988.454610995374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45988.454610995374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45988.454610995374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45988.454610995374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45988.454610995374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45988.454610995374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45988.454610995374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45988.454610995374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45988.454610995374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45988.454610995374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45988.454610995374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45988.454610995374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45988.454610995374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45988.454610995374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45988.454610995374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45988.454610995374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45988.454610995374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45988.454610995374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45988.454610995374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45988.454610995374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45988.454610995374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45988.454610995374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45988.454610995374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45988.454610995374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45988.454610995374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45988.454610995374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45988.454610995374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45988.454610995374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45988.454610995374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45988.454610995374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45988.454610995374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45988.454610995374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45988.454610995374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45988.454610995374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45988.454610995374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45988.454610995374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45988.454610995374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45988.454610995374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45988.454610995374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45988.454610995374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45988.454610995374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45988.454610995374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45988.454610995374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45988.454610995374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45988.454610995374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45988.454610995374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45988.454610995374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45988.454610995374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45988.454610995374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45988.454610995374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45988.454610995374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45988.454610995374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45988.454610995374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45988.454610995374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45988.454610995374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45988.454610995374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45988.454610995374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45988.454610995374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45988.454610995374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45988.454610995374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45988.454610995374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45988.454610995374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45988.454610995374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45988.454610995374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45988.454610995374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45988.454610995374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45988.454610995374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45988.454610995374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45988.454610995374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45988.454610995374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45988.454610995374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45988.454610995374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45988.454610995374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45988.454610995374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45988.454610995374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45988.454610995374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45988.454610995374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45988.454610995374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45988.454610995374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45988.454610995374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45988.454610995374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45988.454610995374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45988.454610995374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45988.454610995374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45988.454610995374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45988.454610995374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45988.454610995374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45988.454610995374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45988.454610995374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45988.454610995374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45988.454610995374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45988.454610995374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45988.454610995374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45988.454610995374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45988.454610995374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45988.454610995374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45988.454610995374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45988.454610995374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45988.454610995374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45988.454610995374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45988.454610995374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45988.454610995374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45988.454610995374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45988.454610995374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45988.454610995374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45988.454610995374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45988.454610995374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45988.454610995374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45988.454610995374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45988.454610995374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45988.454610995374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45988.454610995374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45988.454610995374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45988.454610995374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45988.454610995374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45988.454610995374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45988.454610995374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45988.454610995374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45988.454610995374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45988.454610995374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45988.454610995374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45988.454610995374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45988.454610995374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45988.454610995374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45988.454610995374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45988.454610995374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45988.454610995374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45988.454610995374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45988.454610995374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45988.454610995374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45988.454610995374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45988.454610995374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45988.454610995374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45988.454610995374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45988.454610995374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45988.454610995374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45988.454610995374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45988.454610995374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45988.454610995374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45988.454610995374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45988.454610995374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45988.454610995374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45988.454610995374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45988.454610995374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45988.454610995374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45988.454610995374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45988.454610995374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45988.454610995374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45988.454610995374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45988.454610995374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45988.454610995374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45988.454610995374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45988.454610995374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45988.454610995374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45988.454610995374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45988.454610995374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45988.454610995374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45988.454610995374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45988.454610995374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45988.454610995374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45988.454610995374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45988.454610995374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45988.454610995374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45988.454610995374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45988.454610995374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45988.454610995374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45988.454610995374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45988.454610995374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45988.454610995374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45988.454610995374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45988.454610995374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45988.454610995374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45988.454610995374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45988.454610995374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45988.454610995374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45988.454610995374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45988.454610995374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45988.454610995374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45988.454610995374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45988.454610995374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45988.454610995374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45988.454610995374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45988.454610995374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45988.454610995374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45988.454610995374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45988.454610995374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45988.454610995374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45988.454610995374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45988.454610995374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45988.454610995374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45988.454610995374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45988.454610995374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45988.454610995374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45988.454610995374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45988.454610995374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45988.454610995374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45988.454610995374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45988.454610995374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45988.454610995374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45988.454610995374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45988.454610995374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45988.454610995374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45988.454610995374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45988.454610995374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45988.454610995374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45988.454610995374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45988.454610995374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45988.454610995374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45988.454610995374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45988.454610995374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45988.454610995374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45988.454610995374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45988.454610995374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45988.454610995374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45988.454610995374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45988.454610995374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45988.454610995374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45988.454610995374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45988.454610995374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45988.454610995374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45988.454610995374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45988.454610995374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45988.454610995374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45988.454610995374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45988.454610995374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45988.454610995374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45988.454610995374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45988.454610995374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45988.454610995374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45988.454610995374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45988.454610995374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45988.454610995374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45988.454610995374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45988.454610995374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45988.454610995374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45988.454610995374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45988.454610995374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45988.454610995374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45988.454610995374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45988.454610995374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45988.454610995374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45988.454610995374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45988.454610995374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45988.454610995374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45988.454610995374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45988.454610995374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45988.454610995374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45988.454610995374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45988.454610995374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45988.454610995374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45988.454610995374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45988.454610995374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45988.454610995374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45988.454610995374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45988.454610995374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45988.454610995374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45988.454610995374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45988.454610995374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45988.454610995374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45988.454610995374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45988.454610995374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45988.454610995374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45988.454610995374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45988.454610995374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45988.454610995374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45988.454610995374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45988.454610995374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45988.454610995374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45988.454610995374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45988.454610995374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45988.454610995374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45988.454610995374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45988.454610995374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45988.454610995374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45988.454610995374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45988.454610995374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45988.454610995374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45988.454610995374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45988.454610995374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45988.454610995374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45988.454610995374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45988.454610995374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45988.454610995374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45988.454610995374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45988.454610995374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45988.454610995374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45988.454610995374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45988.454610995374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45988.454610995374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45988.454610995374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45988.454610995374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45988.454610995374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45988.454610995374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45988.454610995374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45988.454610995374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45988.454610995374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45988.454610995374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45988.454610995374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45988.454610995374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45988.454610995374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45988.454610995374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45988.454610995374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45988.454610995374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45988.454610995374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45988.454610995374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45988.454610995374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45988.454610995374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45988.454610995374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45988.454610995374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45988.454610995374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45988.454610995374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45988.454610995374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45988.454610995374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45988.454610995374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45988.454610995374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45988.454610995374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45988.454610995374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45988.454610995374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45988.454610995374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45988.454610995374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45988.454610995374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45988.454610995374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45988.454610995374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45988.454610995374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45988.454610995374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45988.454610995374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45988.454610995374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45988.454610995374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45988.454610995374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45988.454610995374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45988.454610995374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45988.454610995374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45988.454610995374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45988.454610995374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45988.454610995374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45988.454610995374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45988.454610995374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45988.454610995374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45988.454610995374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45988.454610995374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45988.454610995374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45988.454610995374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45988.454610995374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45988.454610995374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45988.454610995374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45988.454610995374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45988.454610995374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45988.454610995374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45988.454610995374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45988.454610995374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45988.454610995374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45988.454610995374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45988.454610995374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45988.454610995374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45988.454610995374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45988.454610995374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45988.454610995374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45988.454610995374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45988.454610995374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45988.454610995374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45988.454610995374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45988.454610995374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45988.454610995374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45988.454610995374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45988.454610995374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45988.454610995374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45988.454610995374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45988.454610995374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45988.454610995374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45988.454610995374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45988.454610995374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45988.454610995374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45988.454610995374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45988.454610995374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45988.454610995374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45988.454610995374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45988.454610995374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45988.454610995374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45988.454610995374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45988.454610995374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45988.454610995374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45988.454610995374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45988.454610995374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45988.454610995374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45988.454610995374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45988.454610995374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45988.454610995374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45988.454610995374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45988.454610995374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45988.454610995374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45988.454610995374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45988.454610995374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45988.454610995374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45988.454610995374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45988.454610995374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45988.454610995374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45988.454610995374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45988.454610995374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45988.454610995374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45988.454610995374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45988.454610995374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45988.454610995374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45988.454610995374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45988.454610995374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45988.454610995374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45988.454610995374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45988.454610995374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45988.454610995374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45988.454610995374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45988.454610995374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45988.454610995374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45988.454610995374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45988.454610995374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45988.454610995374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45988.454610995374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45988.454610995374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45988.454610995374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45988.454610995374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45988.454610995374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45988.454610995374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45988.454610995374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45988.454610995374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45988.454610995374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45988.454610995374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45988.454610995374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45988.454610995374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45988.454610995374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45988.454610995374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45988.454610995374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45988.454610995374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45988.454610995374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45988.454610995374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45988.454610995374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45988.454610995374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45988.454610995374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45988.454610995374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45988.454610995374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45988.454610995374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45988.454610995374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45988.454610995374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45988.454610995374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45988.454610995374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45988.454610995374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45988.454610995374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45988.454610995374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45988.454610995374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45988.454610995374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45988.454610995374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45988.454610995374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45988.454610995374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45988.454610995374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45988.454610995374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45988.454610995374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45988.454610995374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45988.454610995374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45988.454610995374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45988.454610995374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45988.454610995374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45988.454610995374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45988.454610995374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45988.454610995374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45988.454610995374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45988.454610995374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45988.454610995374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45988.454610995374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45988.454610995374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45988.454610995374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45988.454610995374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45988.454610995374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45988.454610995374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45988.454610995374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45988.454610995374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45988.454610995374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45988.454610995374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45988.454610995374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45988.454610995374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45988.454610995374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45988.454610995374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45988.454610995374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45988.454610995374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45988.454610995374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45988.454610995374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45988.454610995374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45988.454610995374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45988.454610995374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45988.454610995374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45988.454610995374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45988.454610995374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45988.454610995374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45988.454610995374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45988.454610995374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45988.454610995374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45988.454610995374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45988.454610995374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45988.454610995374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45988.454610995374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45988.454610995374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45988.454610995374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45988.454610995374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45988.454610995374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45988.454610995374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45988.454610995374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45988.454610995374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45988.454610995374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45988.454610995374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45988.454610995374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45988.454610995374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45988.454610995374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45988.454610995374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45988.454610995374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45988.454610995374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45988.454610995374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45988.454610995374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45988.454610995374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45988.454610995374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45988.454610995374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45988.454610995374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45988.454610995374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45988.454610995374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45988.454610995374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45988.454610995374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45988.454610995374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45988.454610995374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45988.454610995374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45988.454610995374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45988.454610995374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45988.454610995374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45988.454610995374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45988.454610995374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45988.454610995374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45988.454610995374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45988.454610995374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45988.454610995374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45988.454610995374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45988.454610995374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45988.454610995374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45988.454610995374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45988.454610995374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45988.454610995374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45988.454610995374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45988.454610995374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45988.454610995374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45988.454610995374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45988.454610995374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45988.454610995374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45988.454610995374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45988.454610995374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45988.454610995374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45988.454610995374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45988.454610995374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45988.454610995374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45988.454610995374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45988.454610995374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45988.454610995374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45988.454610995374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45988.454610995374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45988.454610995374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45988.454610995374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45988.454610995374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45988.454610995374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45988.454610995374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45988.454610995374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45988.454610995374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45988.454610995374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45988.454610995374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45988.454610995374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45988.454610995374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45988.454610995374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45988.454610995374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45988.454610995374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45988.454610995374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45988.454610995374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45988.454610995374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45988.454610995374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45988.454610995374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45988.454610995374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45988.454610995374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45988.454610995374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45988.454610995374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45988.454610995374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45988.454610995374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45988.454610995374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45988.454610995374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45988.454610995374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45988.454610995374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45988.454610995374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45988.454610995374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45988.454610995374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45988.454610995374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45988.454610995374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45988.454610995374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45988.454610995374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45988.454610995374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45988.454610995374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45988.454610995374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45988.454610995374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45988.454610995374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45988.454610995374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45988.454610995374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45988.454610995374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45988.454610995374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45988.454610995374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45988.454610995374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45988.454610995374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45988.454610995374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45988.454610995374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45988.454610995374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45988.454610995374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45988.454610995374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45988.454610995374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45988.454610995374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45988.454610995374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45988.454610995374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45988.454610995374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45988.454610995374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45988.454610995374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45988.454610995374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45988.454610995374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45988.454610995374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45988.454610995374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45988.454610995374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45988.454610995374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45988.454610995374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45988.454610995374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45988.454610995374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45988.454610995374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45988.454610995374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45988.454610995374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45988.454610995374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45988.454610995374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45988.454610995374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45988.454610995374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45988.454610995374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45988.454610995374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45988.454610995374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45988.454610995374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45988.454610995374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45988.454610995374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45988.454610995374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45988.454610995374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45988.454610995374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45988.454610995374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45988.454610995374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45988.454610995374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45988.454610995374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45988.454610995374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45988.454610995374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45988.454610995374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45988.454610995374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45988.454610995374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45988.454610995374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45988.454610995374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45988.454610995374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45988.454610995374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45988.454610995374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45988.454610995374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45988.454610995374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45988.454610995374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45988.454610995374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45988.454610995374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45988.454610995374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45988.454610995374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45988.454610995374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45988.454610995374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45988.454610995374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45988.454610995374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45988.454610995374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45988.454610995374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45988.454610995374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45988.454610995374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45988.454610995374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45988.454610995374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45988.454610995374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45988.454610995374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45988.454610995374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45988.454610995374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45988.454610995374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45988.454610995374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45988.454610995374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45988.454610995374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45988.454610995374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45988.454610995374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45988.454610995374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45988.454610995374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45988.454610995374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45988.454610995374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45988.454610995374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45988.454610995374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45988.454610995374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45988.454610995374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45988.454610995374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45988.454610995374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45988.454610995374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45988.454610995374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45988.454610995374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45988.454610995374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45988.454610995374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45988.454610995374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45988.454610995374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45988.454610995374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45988.454610995374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45988.454610995374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45988.454610995374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45988.454610995374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45988.454610995374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45988.454610995374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45988.454610995374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45988.454610995374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45988.454610995374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45988.454610995374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45988.454610995374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45988.454610995374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45988.454610995374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45988.454610995374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45988.454610995374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45988.454610995374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45988.454610995374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45988.454610995374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45988.454610995374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45988.454610995374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45988.454610995374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45988.454610995374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45988.454610995374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45988.454610995374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45988.454610995374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45988.454610995374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45988.454610995374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45988.454610995374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45988.454610995374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45988.454610995374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45988.454610995374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45988.454610995374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45988.454610995374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45988.454610995374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45988.454610995374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45988.454610995374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45988.454610995374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45988.454610995374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45988.454610995374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45988.454610995374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45988.454610995374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45988.454610995374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45988.454610995374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45988.454610995374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45988.454610995374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45988.454610995374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45988.454610995374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45988.454610995374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45988.454610995374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45988.454610995374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45988.454610995374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45988.454610995374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45988.454610995374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45988.454610995374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45988.454610995374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45988.454610995374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45988.454610995374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45988.454610995374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45988.454610995374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45988.454610995374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45988.454610995374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45988.454610995374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45988.454610995374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45988.454610995374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45988.454610995374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45988.454610995374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45988.454610995374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45988.454610995374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45988.454610995374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45988.454610995374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45988.454610995374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45988.454610995374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45988.454610995374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45988.454610995374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45988.454610995374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45988.454610995374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45988.454610995374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45988.454610995374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45988.454610995374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45988.454610995374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45988.454610995374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45988.454610995374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45988.454610995374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45988.454610995374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45988.454610995374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45988.454610995374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45988.454610995374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45988.454610995374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45988.454610995374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45988.454610995374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45988.454610995374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45988.454610995374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45988.454610995374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45988.454610995374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45988.454610995374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45988.454610995374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45988.454610995374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45988.454610995374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45988.454610995374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45988.454610995374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45988.454610995374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45988.454610995374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45988.454610995374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45988.454610995374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45988.454610995374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45988.454610995374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45988.454610995374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45988.454610995374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45988.454610995374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45988.454610995374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45988.454610995374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45988.454610995374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45988.454610995374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45988.454610995374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45988.454610995374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45988.454610995374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45988.454610995374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45988.454610995374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45988.454610995374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45988.454610995374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45988.454610995374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45988.454610995374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45988.454610995374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45988.454610995374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45988.454610995374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45988.454610995374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45988.454610995374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45988.454610995374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45988.454610995374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45988.454610995374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45988.454610995374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45988.454610995374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45988.454610995374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45988.454610995374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45988.454610995374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45988.454610995374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45988.454610995374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45988.454610995374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45988.454610995374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45988.454610995374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45988.454610995374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45988.454610995374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45988.454610995374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45988.454610995374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45988.454610995374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45988.454610995374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45988.454610995374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45988.454610995374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284.97389340277732</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4" ca="1" si="0">IFERROR(NOW()-F3,"")</f>
        <v>8.5166550932626706E-2</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45988.454610995374</v>
      </c>
      <c r="H4" s="92">
        <v>45988.351921296293</v>
      </c>
      <c r="I4" s="92" t="str">
        <f>IFERROR(VLOOKUP(D4,DB!A:F,6,0),"")</f>
        <v>SCECO</v>
      </c>
      <c r="J4" s="92" t="str">
        <f>IFERROR(VLOOKUP(D4,DB!A:G,7,0),"")</f>
        <v>Dead</v>
      </c>
      <c r="K4" s="94" t="s">
        <v>39118</v>
      </c>
      <c r="L4" s="88" t="str">
        <f>IFERROR(VLOOKUP(D4,DB!A:I,9,0),"")</f>
        <v>Latis</v>
      </c>
    </row>
    <row r="5" spans="1:16" ht="15" customHeight="1">
      <c r="A5" s="110" t="s">
        <v>39120</v>
      </c>
      <c r="B5" s="110" t="str">
        <f>IFERROR(VLOOKUP(D5,DB!A:K,11,0),"")</f>
        <v>R4</v>
      </c>
      <c r="C5" s="90">
        <v>1</v>
      </c>
      <c r="D5" s="88" t="s">
        <v>34148</v>
      </c>
      <c r="E5" s="91" t="s">
        <v>39021</v>
      </c>
      <c r="F5" s="92">
        <v>45988.444930555554</v>
      </c>
      <c r="G5" s="93">
        <f t="shared" ca="1" si="0"/>
        <v>9.6804398199310526E-3</v>
      </c>
      <c r="H5" s="92">
        <v>45988.43645833333</v>
      </c>
      <c r="I5" s="92" t="str">
        <f>IFERROR(VLOOKUP(D5,DB!A:F,6,0),"")</f>
        <v>SCECO</v>
      </c>
      <c r="J5" s="92" t="str">
        <f>IFERROR(VLOOKUP(D5,DB!A:G,7,0),"")</f>
        <v>Dead</v>
      </c>
      <c r="K5" s="94" t="s">
        <v>39121</v>
      </c>
      <c r="L5" s="88" t="str">
        <f>IFERROR(VLOOKUP(D5,DB!A:I,9,0),"")</f>
        <v>Latis</v>
      </c>
    </row>
    <row r="6" spans="1:16" ht="15" customHeight="1">
      <c r="A6" s="110"/>
      <c r="B6" s="110" t="str">
        <f>IFERROR(VLOOKUP(D6,DB!A:K,11,0),"")</f>
        <v/>
      </c>
      <c r="C6" s="90"/>
      <c r="D6" s="88"/>
      <c r="E6" s="91"/>
      <c r="F6" s="92"/>
      <c r="G6" s="93">
        <f t="shared" ca="1" si="0"/>
        <v>45988.454610995374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45988.454610995374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45988.454610995374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45988.454610995374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45988.454610995374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45988.454610995374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45988.454610995374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45988.454610995374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45988.454610995374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45988.454610995374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45988.454610995374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45988.454610995374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45988.454610995374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45988.454610995374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45988.454610995374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45988.454610995374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45988.454610995374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45988.454610995374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45988.454610995374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45988.454610995374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45988.454610995374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45988.454610995374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45988.454610995374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45988.454610995374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45988.454610995374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45988.454610995374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45988.454610995374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45988.454610995374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45988.454610995374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45988.454610995374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45988.454610995374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45988.454610995374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45988.454610995374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45988.454610995374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45988.454610995374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45988.454610995374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45988.454610995374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45988.454610995374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45988.454610995374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45988.454610995374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45988.454610995374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45988.454610995374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45988.454610995374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45988.454610995374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45988.454610995374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45988.454610995374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45988.454610995374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45988.454610995374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45988.454610995374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45988.454610995374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45988.454610995374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45988.454610995374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45988.454610995374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45988.454610995374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45988.454610995374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45988.454610995374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45988.454610995374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45988.454610995374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45988.454610995374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45988.454610995374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45988.454610995374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45988.454610995374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45988.454610995374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45988.454610995374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45988.454610995374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45988.454610995374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45988.454610995374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45988.454610995374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45988.454610995374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45988.454610995374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45988.454610995374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45988.454610995374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45988.454610995374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45988.454610995374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45988.454610995374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45988.454610995374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45988.454610995374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45988.454610995374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45988.454610995374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45988.454610995374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45988.454610995374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45988.454610995374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45988.454610995374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45988.454610995374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45988.454610995374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45988.454610995374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45988.454610995374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45988.454610995374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45988.454610995374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45988.454610995374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45988.454610995374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45988.454610995374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45988.454610995374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45988.454610995374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45988.454610995374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45988.454610995374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45988.454610995374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45988.454610995374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45988.454610995374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45988.454610995374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45988.454610995374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45988.454610995374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45988.454610995374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45988.454610995374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45988.454610995374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45988.454610995374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45988.454610995374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45988.454610995374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45988.454610995374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45988.454610995374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45988.454610995374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45988.454610995374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45988.454610995374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45988.454610995374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45988.454610995374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45988.454610995374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45988.454610995374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45988.454610995374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45988.454610995374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45988.454610995374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45988.454610995374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45988.454610995374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45988.454610995374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45988.454610995374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45988.454610995374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45988.454610995374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45988.454610995374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45988.454610995374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45988.454610995374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45988.454610995374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45988.454610995374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45988.454610995374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45988.454610995374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45988.454610995374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45988.454610995374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45988.454610995374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45988.454610995374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45988.454610995374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45988.454610995374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45988.454610995374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45988.454610995374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45988.454610995374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45988.454610995374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45988.454610995374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45988.454610995374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45988.454610995374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45988.454610995374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45988.454610995374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45988.454610995374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45988.454610995374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45988.454610995374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45988.454610995374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45988.454610995374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45988.454610995374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45988.454610995374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45988.454610995374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45988.454610995374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45988.454610995374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45988.454610995374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45988.454610995374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45988.454610995374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45988.454610995374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45988.454610995374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45988.454610995374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45988.454610995374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45988.454610995374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45988.454610995374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45988.454610995374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45988.454610995374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45988.454610995374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45988.454610995374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45988.454610995374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45988.454610995374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45988.454610995374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45988.454610995374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45988.454610995374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45988.454610995374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45988.454610995374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45988.454610995374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45988.454610995374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45988.454610995374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45988.454610995374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45988.454610995374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45988.454610995374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45988.454610995374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45988.454610995374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45988.454610995374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45988.454610995374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45988.454610995374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45988.454610995374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45988.454610995374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45988.454610995374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45988.454610995374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45988.454610995374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45988.454610995374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45988.454610995374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45988.454610995374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45988.454610995374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45988.454610995374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45988.454610995374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45988.454610995374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45988.454610995374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45988.454610995374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45988.454610995374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45988.454610995374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45988.454610995374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45988.454610995374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45988.454610995374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45988.454610995374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45988.454610995374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45988.454610995374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45988.454610995374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45988.454610995374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45988.454610995374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45988.454610995374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45988.454610995374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45988.454610995374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45988.454610995374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45988.454610995374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45988.454610995374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45988.454610995374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45988.454610995374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45988.454610995374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45988.454610995374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45988.454610995374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45988.454610995374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45988.454610995374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45988.454610995374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45988.454610995374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45988.454610995374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45988.454610995374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45988.454610995374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45988.454610995374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45988.454610995374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45988.454610995374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45988.454610995374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45988.454610995374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45988.454610995374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45988.454610995374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45988.454610995374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45988.454610995374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45988.454610995374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45988.454610995374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45988.454610995374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45988.454610995374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45988.454610995374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45988.454610995374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45988.454610995374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45988.454610995374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45988.454610995374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45988.454610995374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45988.454610995374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45988.454610995374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45988.454610995374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45988.454610995374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45988.454610995374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45988.454610995374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45988.454610995374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45988.454610995374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45988.454610995374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45988.454610995374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45988.454610995374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45988.454610995374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45988.454610995374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45988.454610995374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45988.454610995374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45988.454610995374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45988.454610995374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45988.454610995374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45988.454610995374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45988.454610995374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45988.454610995374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45988.454610995374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45988.454610995374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45988.454610995374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45988.454610995374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45988.454610995374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45988.454610995374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45988.454610995374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45988.454610995374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45988.454610995374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45988.454610995374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45988.454610995374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45988.454610995374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45988.454610995374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45988.454610995374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45988.454610995374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45988.454610995374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45988.454610995374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45988.454610995374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45988.454610995374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45988.454610995374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45988.454610995374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45988.454610995374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45988.454610995374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45988.454610995374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45988.454610995374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45988.454610995374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45988.454610995374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45988.454610995374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45988.454610995374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45988.454610995374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45988.454610995374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45988.454610995374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45988.454610995374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45988.454610995374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45988.454610995374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45988.454610995374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45988.454610995374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45988.454610995374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45988.454610995374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45988.454610995374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45988.454610995374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45988.454610995374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45988.454610995374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45988.454610995374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45988.454610995374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45988.454610995374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45988.454610995374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45988.454610995374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45988.454610995374</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96.622550810185203</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62.265733680556878</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39.793499884261109</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7.0813123842599452</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1</v>
      </c>
      <c r="D6" s="103" t="s">
        <v>38366</v>
      </c>
      <c r="E6" s="37" t="s">
        <v>39021</v>
      </c>
      <c r="F6" s="38">
        <v>45988.389976851853</v>
      </c>
      <c r="G6" s="144">
        <f t="shared" ref="G6:G30" ca="1" si="2">IFERROR(NOW()-F6,"")</f>
        <v>6.4634143520379439E-2</v>
      </c>
      <c r="H6" s="38">
        <v>45988.373310185183</v>
      </c>
      <c r="I6" s="37" t="str">
        <f>IFERROR(VLOOKUP(D6,DB!A:F,6,0),"")</f>
        <v>SCECO</v>
      </c>
      <c r="J6" s="37" t="str">
        <f>IFERROR(VLOOKUP(D6,DB!A:G,7,0),"")</f>
        <v>Haj Removal</v>
      </c>
      <c r="K6" s="37" t="s">
        <v>39131</v>
      </c>
      <c r="L6" s="37" t="str">
        <f>IFERROR(VLOOKUP(D6,DB!A:I,9,0),"")</f>
        <v>Latis</v>
      </c>
    </row>
    <row r="7" spans="1:13" s="39" customFormat="1">
      <c r="A7" s="37" t="s">
        <v>39130</v>
      </c>
      <c r="B7" s="37" t="str">
        <f>IFERROR(VLOOKUP(D7,DB!A:K,11,0),"")</f>
        <v>R5</v>
      </c>
      <c r="C7" s="37">
        <v>1</v>
      </c>
      <c r="D7" s="103" t="s">
        <v>38242</v>
      </c>
      <c r="E7" s="37" t="s">
        <v>39021</v>
      </c>
      <c r="F7" s="38">
        <v>45988.389976851853</v>
      </c>
      <c r="G7" s="144">
        <f ca="1">IFERROR(NOW()-F7,"")</f>
        <v>6.4634143520379439E-2</v>
      </c>
      <c r="H7" s="38">
        <v>45988.373310185183</v>
      </c>
      <c r="I7" s="37" t="str">
        <f>IFERROR(VLOOKUP(D7,DB!A:F,6,0),"")</f>
        <v>SCECO</v>
      </c>
      <c r="J7" s="37" t="str">
        <f>IFERROR(VLOOKUP(D7,DB!A:G,7,0),"")</f>
        <v>Haj Removal</v>
      </c>
      <c r="K7" s="37" t="s">
        <v>39131</v>
      </c>
      <c r="L7" s="37" t="str">
        <f>IFERROR(VLOOKUP(D7,DB!A:I,9,0),"")</f>
        <v>Latis</v>
      </c>
    </row>
    <row r="8" spans="1:13" s="39" customFormat="1">
      <c r="A8" s="37" t="s">
        <v>39132</v>
      </c>
      <c r="B8" s="37" t="str">
        <f>IFERROR(VLOOKUP(D8,DB!A:K,11,0),"")</f>
        <v>R5</v>
      </c>
      <c r="C8" s="37">
        <v>1</v>
      </c>
      <c r="D8" s="37" t="s">
        <v>37772</v>
      </c>
      <c r="E8" s="37" t="s">
        <v>39100</v>
      </c>
      <c r="F8" s="38">
        <v>45988.435868055552</v>
      </c>
      <c r="G8" s="144">
        <f t="shared" ca="1" si="2"/>
        <v>1.8742939821095206E-2</v>
      </c>
      <c r="H8" s="38">
        <v>45988.408090277779</v>
      </c>
      <c r="I8" s="37" t="str">
        <f>IFERROR(VLOOKUP(D8,DB!A:F,6,0),"")</f>
        <v>SCECO</v>
      </c>
      <c r="J8" s="37" t="str">
        <f>IFERROR(VLOOKUP(D8,DB!A:G,7,0),"")</f>
        <v>Dead</v>
      </c>
      <c r="K8" s="37" t="s">
        <v>39131</v>
      </c>
      <c r="L8" s="37" t="str">
        <f>IFERROR(VLOOKUP(D8,DB!A:I,9,0),"")</f>
        <v>Latis</v>
      </c>
    </row>
    <row r="9" spans="1:13" s="39" customFormat="1">
      <c r="A9" s="37"/>
      <c r="B9" s="37" t="str">
        <f>IFERROR(VLOOKUP(D9,DB!A:K,11,0),"")</f>
        <v/>
      </c>
      <c r="C9" s="37"/>
      <c r="D9" s="37"/>
      <c r="E9" s="37"/>
      <c r="F9" s="38"/>
      <c r="G9" s="144">
        <f t="shared" ca="1" si="2"/>
        <v>45988.454610995374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45988.454610995374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45988.454610995374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45988.454610995374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45988.454610995374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45988.454610995374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45988.454610995374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45988.454610995374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45988.454610995374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45988.454610995374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45988.454610995374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45988.454610995374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45988.454610995374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45988.454610995374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45988.454610995374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45988.454610995374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45988.454610995374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45988.454610995374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45988.454610995374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45988.454610995374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45988.454610995374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45988.454610995374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39133</v>
      </c>
      <c r="B2" s="124" t="s">
        <v>5398</v>
      </c>
      <c r="C2" s="37">
        <v>2</v>
      </c>
      <c r="D2" s="124" t="s">
        <v>36191</v>
      </c>
      <c r="E2" s="37" t="s">
        <v>39021</v>
      </c>
      <c r="F2" s="38">
        <v>45988.383148148147</v>
      </c>
      <c r="G2" s="72">
        <f t="shared" ref="G2" ca="1" si="0">IFERROR(NOW()-F2,"-")</f>
        <v>7.146284722693963E-2</v>
      </c>
      <c r="H2" s="38">
        <v>45988.370925925927</v>
      </c>
      <c r="I2" s="124" t="str">
        <f>IFERROR(VLOOKUP(D2,DB!A:F,6,0),"")</f>
        <v>SCECO</v>
      </c>
      <c r="J2" s="124" t="str">
        <f>IFERROR(VLOOKUP(D2,DB!A:G,7,0),"")</f>
        <v>Dead</v>
      </c>
      <c r="K2" s="37" t="s">
        <v>39134</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39135</v>
      </c>
      <c r="D3" s="124"/>
      <c r="E3" s="37"/>
      <c r="F3" s="38"/>
      <c r="G3" s="72">
        <f ca="1">IFERROR(NOW()-F3,"-")</f>
        <v>45988.454610995374</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45988.454610995374</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45988.454610995374</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45988.454610995374</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45988.454610995374</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45988.454610995374</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45988.454610995374</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45988.454610995374</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45988.454610995374</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45988.454610995374</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45988.454610995374</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45988.454610995374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45988.454610995374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45988.454610995374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45988.454610995374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45988.454610995374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45988.454610995374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45988.454610995374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45988.454610995374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45988.454610995374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45988.454610995374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45988.454610995374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45988.454610995374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45988.454610995374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45988.454610995374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45988.454610995374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45988.454610995374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45988.454610995374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45988.454610995374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45988.454610995374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45988.454610995374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45988.454610995374</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