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99" documentId="120_S{2AC9BD13-BADA-5192-A53E-5A8FF88502F6}" xr6:coauthVersionLast="47" xr6:coauthVersionMax="47" xr10:uidLastSave="{802ECC4F-A666-430A-993E-20D5605B57CC}"/>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<sst xmlns="http://schemas.openxmlformats.org/spreadsheetml/2006/main" count="180281" uniqueCount="39123">
  <si>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</si>
  <si>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</si>
  <si>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</si>
  <si>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</si>
  <si>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</si>
  <si>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</si>
  <si>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</si>
  <si>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</si>
  <si>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</si>
  <si>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</si>
  <si>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</si>
  <si>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</si>
  <si>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</si>
  <si>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</si>
  <si>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</si>
  <si>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</si>
  <si>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</si>
  <si>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</si>
  <si>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</si>
  <si>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</si>
  <si>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</si>
  <si>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</si>
  <si>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</si>
  <si>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</si>
  <si>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</si>
  <si>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</si>
  <si>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</si>
  <si>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</si>
  <si>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</si>
  <si>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</si>
  <si>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</si>
  <si>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</si>
  <si>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</si>
  <si>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</si>
  <si>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</si>
  <si>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</si>
  <si>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</si>
  <si>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</si>
  <si>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</si>
  <si>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</si>
  <si>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</si>
  <si>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</si>
  <si>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</si>
  <si>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</si>
  <si>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</si>
  <si>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</si>
  <si>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</si>
  <si>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</si>
  <si>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</si>
  <si>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</si>
  <si>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</si>
  <si>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</si>
  <si>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</si>
  <si>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</si>
  <si>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</si>
  <si>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</si>
  <si>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</si>
  <si>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</si>
  <si>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</si>
  <si>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</si>
  <si>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</si>
  <si>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</si>
  <si>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</si>
  <si>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</si>
  <si>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</si>
  <si>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</si>
  <si>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</si>
  <si>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</si>
  <si>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</si>
  <si>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</si>
  <si>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</si>
  <si>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</si>
  <si>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</si>
  <si>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</si>
  <si>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</si>
  <si>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</si>
  <si>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</si>
  <si>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</si>
  <si>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</si>
  <si>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</si>
  <si>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</si>
  <si>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</si>
  <si>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</si>
  <si>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</si>
  <si>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</si>
  <si>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</si>
  <si>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</si>
  <si>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</si>
  <si>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</si>
  <si>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</si>
  <si>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</si>
  <si>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</si>
  <si>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</si>
  <si>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</si>
  <si>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</si>
  <si>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</si>
  <si>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</si>
  <si>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</si>
  <si>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</si>
  <si>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</si>
  <si>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</si>
  <si>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</si>
  <si>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</si>
  <si>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</si>
  <si>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</si>
  <si>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</si>
  <si>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</si>
  <si>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</si>
  <si>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</si>
  <si>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</si>
  <si>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</si>
  <si>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</si>
  <si>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</si>
  <si>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</si>
  <si>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</si>
  <si>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</si>
  <si>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</si>
  <si>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</si>
  <si>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</si>
  <si>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</si>
  <si>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</si>
  <si>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</si>
  <si>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</si>
  <si>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</si>
  <si>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</si>
  <si>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</si>
  <si>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</si>
  <si>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</si>
  <si>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</si>
  <si>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</si>
  <si>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</si>
  <si>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</si>
  <si>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</si>
  <si>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</si>
  <si>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</si>
  <si>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</si>
  <si>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</si>
  <si>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</si>
  <si>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</si>
  <si>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</si>
  <si>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</si>
  <si>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</si>
  <si>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</si>
  <si>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</si>
  <si>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</si>
  <si>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</si>
  <si>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</si>
  <si>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</si>
  <si>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</si>
  <si>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</si>
  <si>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</si>
  <si>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</si>
  <si>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</si>
  <si>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</si>
  <si>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</si>
  <si>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</si>
  <si>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</si>
  <si>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</si>
  <si>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</si>
  <si>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</si>
  <si>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</si>
  <si>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</si>
  <si>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</si>
  <si>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</si>
  <si>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</si>
  <si>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</si>
  <si>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</si>
  <si>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</si>
  <si>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</si>
  <si>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</si>
  <si>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</si>
  <si>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</si>
  <si>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</si>
  <si>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</si>
  <si>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</si>
  <si>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</si>
  <si>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</si>
  <si>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</si>
  <si>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</si>
  <si>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</si>
  <si>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</si>
  <si>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</si>
  <si>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</si>
  <si>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</si>
  <si>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</si>
  <si>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</si>
  <si>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</si>
  <si>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</si>
  <si>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</si>
  <si>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</si>
  <si>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</si>
  <si>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</si>
  <si>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</si>
  <si>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</si>
  <si>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</si>
  <si>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</si>
  <si>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</si>
  <si>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</si>
  <si>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</si>
  <si>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</si>
  <si>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</si>
  <si>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</si>
  <si>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</si>
  <si>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</si>
  <si>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</si>
  <si>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</si>
  <si>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</si>
  <si>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</si>
  <si>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</si>
  <si>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</si>
  <si>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</si>
  <si>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</si>
  <si>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</si>
  <si>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</si>
  <si>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</si>
  <si>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</si>
  <si>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</si>
  <si>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</si>
  <si>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</si>
  <si>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</si>
  <si>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</si>
  <si>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</si>
  <si>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</si>
  <si>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</si>
  <si>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</si>
  <si>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</si>
  <si>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</si>
  <si>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</si>
  <si>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</si>
  <si>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</si>
  <si>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</si>
  <si>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</si>
  <si>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</si>
  <si>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</si>
  <si>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</si>
  <si>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</si>
  <si>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</si>
  <si>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</si>
  <si>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</si>
  <si>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</si>
  <si>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</si>
  <si>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</si>
  <si>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</si>
  <si>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</si>
  <si>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</si>
  <si>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</si>
  <si>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</si>
  <si>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</si>
  <si>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</si>
  <si>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</si>
  <si>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</si>
  <si>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</si>
  <si>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</si>
  <si>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</si>
  <si>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</si>
  <si>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</si>
  <si>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</si>
  <si>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</si>
  <si>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</si>
  <si>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</si>
  <si>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</si>
  <si>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</si>
  <si>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</si>
  <si>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</si>
  <si>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</si>
  <si>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</si>
  <si>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</si>
  <si>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</si>
  <si>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</si>
  <si>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</si>
  <si>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</si>
  <si>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</si>
  <si>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</si>
  <si>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</si>
  <si>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</si>
  <si>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</si>
  <si>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</si>
  <si>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</si>
  <si>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</si>
  <si>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</si>
  <si>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</si>
  <si>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</si>
  <si>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</si>
  <si>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</si>
  <si>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</si>
  <si>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</si>
  <si>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</si>
  <si>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</si>
  <si>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</si>
  <si>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</si>
  <si>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</si>
  <si>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</si>
  <si>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</si>
  <si>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</si>
  <si>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</si>
  <si>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</si>
  <si>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</si>
  <si>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</si>
  <si>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</si>
  <si>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</si>
  <si>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</si>
  <si>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</si>
  <si>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</si>
  <si>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</si>
  <si>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</si>
  <si>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</si>
  <si>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</si>
  <si>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</si>
  <si>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</si>
  <si>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</si>
  <si>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</si>
  <si>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</si>
  <si>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</si>
  <si>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</si>
  <si>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</si>
  <si>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</si>
  <si>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</si>
  <si>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</si>
  <si>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</si>
  <si>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</si>
  <si>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</si>
  <si>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</si>
  <si>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</si>
  <si>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</si>
  <si>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</si>
  <si>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</si>
  <si>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</si>
  <si>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</si>
  <si>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</si>
  <si>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</si>
  <si>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</si>
  <si>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</si>
  <si>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</si>
  <si>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</si>
  <si>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</si>
  <si>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</si>
  <si>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</si>
  <si>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</si>
  <si>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</si>
  <si>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</si>
  <si>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</si>
  <si>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</si>
  <si>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</si>
  <si>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</si>
  <si>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</si>
  <si>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</si>
  <si>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</si>
  <si>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</si>
  <si>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</si>
  <si>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</si>
  <si>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</si>
  <si>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</si>
  <si>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</si>
  <si>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</si>
  <si>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</si>
  <si>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</si>
  <si>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</si>
  <si>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</si>
  <si>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</si>
  <si>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</si>
  <si>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</si>
  <si>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</si>
  <si>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</si>
  <si>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</si>
  <si>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</si>
  <si>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</si>
  <si>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</si>
  <si>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</si>
  <si>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</si>
  <si>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</si>
  <si>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</si>
  <si>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</si>
  <si>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</si>
  <si>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</si>
  <si>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</si>
  <si>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</si>
  <si>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</si>
  <si>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</si>
  <si>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</si>
  <si>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</si>
  <si>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</si>
  <si>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</si>
  <si>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</si>
  <si>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</si>
  <si>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</si>
  <si>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</si>
  <si>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</si>
  <si>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</si>
  <si>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</si>
  <si>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</si>
  <si>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</si>
  <si>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</si>
  <si>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</si>
  <si>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</si>
  <si>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</si>
  <si>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</si>
  <si>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</si>
  <si>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</si>
  <si>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</si>
  <si>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</si>
  <si>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</si>
  <si>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</si>
  <si>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</si>
  <si>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</si>
  <si>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</si>
  <si>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</si>
  <si>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</si>
  <si>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</si>
  <si>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</si>
  <si>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</si>
  <si>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</si>
  <si>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</si>
  <si>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</si>
  <si>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</si>
  <si>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</si>
  <si>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</si>
  <si>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</si>
  <si>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</si>
  <si>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</si>
  <si>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</si>
  <si>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</si>
  <si>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</si>
  <si>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</si>
  <si>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</si>
  <si>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</si>
  <si>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</si>
  <si>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</si>
  <si>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</si>
  <si>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</si>
  <si>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</si>
  <si>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</si>
  <si>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</si>
  <si>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</si>
  <si>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</si>
  <si>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</si>
  <si>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</si>
  <si>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</si>
  <si>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</si>
  <si>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</si>
  <si>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</si>
  <si>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</si>
  <si>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</si>
  <si>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</si>
  <si>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</si>
  <si>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</si>
  <si>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</si>
  <si>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</si>
  <si>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</si>
  <si>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</si>
  <si>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</si>
  <si>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</si>
  <si>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</si>
  <si>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</si>
  <si>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</si>
  <si>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</si>
  <si>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</si>
  <si>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</si>
  <si>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</si>
  <si>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</si>
  <si>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</si>
  <si>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</si>
  <si>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</si>
  <si>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</si>
  <si>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</si>
  <si>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</si>
  <si>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</si>
  <si>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</si>
  <si>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</si>
  <si>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</si>
  <si>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</si>
  <si>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</si>
  <si>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</si>
  <si>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</si>
  <si>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</si>
  <si>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</si>
  <si>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</si>
  <si>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</si>
  <si>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</si>
  <si>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</si>
  <si>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</si>
  <si>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</si>
  <si>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</si>
  <si>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</si>
  <si>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</si>
  <si>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</si>
  <si>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</si>
  <si>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</si>
  <si>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</si>
  <si>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</si>
  <si>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</si>
  <si>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</si>
  <si>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</si>
  <si>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</si>
  <si>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</si>
  <si>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</si>
  <si>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</si>
  <si>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</si>
  <si>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</si>
  <si>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</si>
  <si>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</si>
  <si>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</si>
  <si>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</si>
  <si>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</si>
  <si>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</si>
  <si>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</si>
  <si>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</si>
  <si>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</si>
  <si>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</si>
  <si>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</si>
  <si>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</si>
  <si>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</si>
  <si>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</si>
  <si>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</si>
  <si>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</si>
  <si>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</si>
  <si>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</si>
  <si>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</si>
  <si>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</si>
  <si>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</si>
  <si>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</si>
  <si>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</si>
  <si>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</si>
  <si>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</si>
  <si>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</si>
  <si>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</si>
  <si>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</si>
  <si>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</si>
  <si>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</si>
  <si>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</si>
  <si>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</si>
  <si>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</si>
  <si>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</si>
  <si>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</si>
  <si>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</si>
  <si>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</si>
  <si>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</si>
  <si>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</si>
  <si>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</si>
  <si>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</si>
  <si>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</si>
  <si>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</si>
  <si>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</si>
  <si>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</si>
  <si>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</si>
  <si>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</si>
  <si>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</si>
  <si>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</si>
  <si>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</si>
  <si>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</si>
  <si>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</si>
  <si>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</si>
  <si>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</si>
  <si>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</si>
  <si>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</si>
  <si>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</si>
  <si>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</si>
  <si>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</si>
  <si>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</si>
  <si>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</si>
  <si>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</si>
  <si>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</si>
  <si>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</si>
  <si>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</si>
  <si>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</si>
  <si>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</si>
  <si>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</si>
  <si>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</si>
  <si>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</si>
  <si>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</si>
  <si>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</si>
  <si>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</si>
  <si>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</si>
  <si>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</si>
  <si>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</si>
  <si>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</si>
  <si>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</si>
  <si>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</si>
  <si>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</si>
  <si>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</si>
  <si>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</si>
  <si>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</si>
  <si>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</si>
  <si>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</si>
  <si>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</si>
  <si>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</si>
  <si>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</si>
  <si>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</si>
  <si>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</si>
  <si>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</si>
  <si>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</si>
  <si>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</si>
  <si>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</si>
  <si>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</si>
  <si>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</si>
  <si>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</si>
  <si>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</si>
  <si>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</si>
  <si>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</si>
  <si>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</si>
  <si>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</si>
  <si>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</si>
  <si>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</si>
  <si>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</si>
  <si>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</si>
  <si>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</si>
  <si>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</si>
  <si>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</si>
  <si>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</si>
  <si>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</si>
  <si>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</si>
  <si>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</si>
  <si>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</si>
  <si>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</si>
  <si>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</si>
  <si>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</si>
  <si>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</si>
  <si>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</si>
  <si>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</si>
  <si>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</si>
  <si>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</si>
  <si>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</si>
  <si>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</si>
  <si>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</si>
  <si>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</si>
  <si>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</si>
  <si>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</si>
  <si>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</si>
  <si>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</si>
  <si>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</si>
  <si>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</si>
  <si>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</si>
  <si>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</si>
  <si>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</si>
  <si>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</si>
  <si>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</si>
  <si>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</si>
  <si>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</si>
  <si>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</si>
  <si>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</si>
  <si>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</si>
  <si>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</si>
  <si>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</si>
  <si>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</si>
  <si>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</si>
  <si>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</si>
  <si>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</si>
  <si>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</si>
  <si>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</si>
  <si>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</si>
  <si>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</si>
  <si>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</si>
  <si>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</si>
  <si>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</si>
  <si>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</si>
  <si>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</si>
  <si>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</si>
  <si>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</si>
  <si>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</si>
  <si>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</si>
  <si>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</si>
  <si>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</si>
  <si>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</si>
  <si>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</si>
  <si>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</si>
  <si>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</si>
  <si>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</si>
  <si>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</si>
  <si>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</si>
  <si>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</si>
  <si>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</si>
  <si>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</si>
  <si>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</si>
  <si>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</si>
  <si>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</si>
  <si>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</si>
  <si>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</si>
  <si>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</si>
  <si>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</si>
  <si>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</si>
  <si>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</si>
  <si>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</si>
  <si>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</si>
  <si>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</si>
  <si>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</si>
  <si>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</si>
  <si>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</si>
  <si>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</si>
  <si>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</si>
  <si>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</si>
  <si>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</si>
  <si>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</si>
  <si>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</si>
  <si>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</si>
  <si>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</si>
  <si>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</si>
  <si>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</si>
  <si>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</si>
  <si>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</si>
  <si>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</si>
  <si>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</si>
  <si>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</si>
  <si>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</si>
  <si>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</si>
  <si>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</si>
  <si>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</si>
  <si>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</si>
  <si>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</si>
  <si>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</si>
  <si>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</si>
  <si>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</si>
  <si>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</si>
  <si>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</si>
  <si>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</si>
  <si>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</si>
  <si>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</si>
  <si>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</si>
  <si>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</si>
  <si>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</si>
  <si>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</si>
  <si>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</si>
  <si>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</si>
  <si>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</si>
  <si>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</si>
  <si>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</si>
  <si>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</si>
  <si>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</si>
  <si>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</si>
  <si>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</si>
  <si>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</si>
  <si>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</si>
  <si>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</si>
  <si>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</si>
  <si>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</si>
  <si>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</si>
  <si>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</si>
  <si>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</si>
  <si>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</si>
  <si>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</si>
  <si>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</si>
  <si>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</si>
  <si>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</si>
  <si>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</si>
  <si>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</si>
  <si>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</si>
  <si>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</si>
  <si>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</si>
  <si>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</si>
  <si>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</si>
  <si>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</si>
  <si>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</si>
  <si>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</si>
  <si>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</si>
  <si>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</si>
  <si>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</si>
  <si>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</si>
  <si>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</si>
  <si>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</si>
  <si>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</si>
  <si>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</si>
  <si>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</si>
  <si>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</si>
  <si>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</si>
  <si>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</si>
  <si>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</si>
  <si>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</si>
  <si>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</si>
  <si>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</si>
  <si>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</si>
  <si>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</si>
  <si>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</si>
  <si>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</si>
  <si>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</si>
  <si>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</si>
  <si>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</si>
  <si>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</si>
  <si>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</si>
  <si>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</si>
  <si>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</si>
  <si>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</si>
  <si>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</si>
  <si>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</si>
  <si>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</si>
  <si>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</si>
  <si>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</si>
  <si>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</si>
  <si>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</si>
  <si>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</si>
  <si>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</si>
  <si>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</si>
  <si>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</si>
  <si>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</si>
  <si>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</si>
  <si>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</si>
  <si>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</si>
  <si>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</si>
  <si>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</si>
  <si>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</si>
  <si>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</si>
  <si>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</si>
  <si>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</si>
  <si>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</si>
  <si>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</si>
  <si>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</si>
  <si>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</si>
  <si>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</si>
  <si>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</si>
  <si>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</si>
  <si>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</si>
  <si>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</si>
  <si>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</si>
  <si>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</si>
  <si>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</si>
  <si>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</si>
  <si>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</si>
  <si>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</si>
  <si>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</si>
  <si>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</si>
  <si>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</si>
  <si>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</si>
  <si>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</si>
  <si>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</si>
  <si>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</si>
  <si>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</si>
  <si>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</si>
  <si>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</si>
  <si>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</si>
  <si>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</si>
  <si>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</si>
  <si>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</si>
  <si>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</si>
  <si>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</si>
  <si>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</si>
  <si>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</si>
  <si>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</si>
  <si>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</si>
  <si>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</si>
  <si>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</si>
  <si>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</si>
  <si>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</si>
  <si>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</si>
  <si>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</si>
  <si>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</si>
  <si>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</si>
  <si>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</si>
  <si>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</si>
  <si>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</si>
  <si>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</si>
  <si>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</si>
  <si>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</si>
  <si>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</si>
  <si>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</si>
  <si>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</si>
  <si>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</si>
  <si>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</si>
  <si>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</si>
  <si>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</si>
  <si>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</si>
  <si>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</si>
  <si>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</si>
  <si>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</si>
  <si>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</si>
  <si>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</si>
  <si>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</si>
  <si>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</si>
  <si>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</si>
  <si>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</si>
  <si>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</si>
  <si>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</si>
  <si>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</si>
  <si>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</si>
  <si>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</si>
  <si>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</si>
  <si>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</si>
  <si>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</si>
  <si>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</si>
  <si>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</si>
  <si>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</si>
  <si>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</si>
  <si>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</si>
  <si>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</si>
  <si>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</si>
  <si>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</si>
  <si>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</si>
  <si>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</si>
  <si>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</si>
  <si>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</si>
  <si>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</si>
  <si>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</si>
  <si>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</si>
  <si>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</si>
  <si>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</si>
  <si>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</si>
  <si>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</si>
  <si>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</si>
  <si>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</si>
  <si>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</si>
  <si>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</si>
  <si>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</si>
  <si>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</si>
  <si>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</si>
  <si>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</si>
  <si>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</si>
  <si>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</si>
  <si>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</si>
  <si>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</si>
  <si>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</si>
  <si>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</si>
  <si>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</si>
  <si>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</si>
  <si>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</si>
  <si>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</si>
  <si>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</si>
  <si>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</si>
  <si>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</si>
  <si>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</si>
  <si>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</si>
  <si>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</si>
  <si>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</si>
  <si>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</si>
  <si>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</si>
  <si>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</si>
  <si>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</si>
  <si>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</si>
  <si>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</si>
  <si>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</si>
  <si>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</si>
  <si>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</si>
  <si>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</si>
  <si>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</si>
  <si>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</si>
  <si>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</si>
  <si>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</si>
  <si>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</si>
  <si>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</si>
  <si>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</si>
  <si>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</si>
  <si>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</si>
  <si>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</si>
  <si>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</si>
  <si>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</si>
  <si>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</si>
  <si>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</si>
  <si>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</si>
  <si>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</si>
  <si>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</si>
  <si>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</si>
  <si>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</si>
  <si>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</si>
  <si>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</si>
  <si>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</si>
  <si>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</si>
  <si>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</si>
  <si>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</si>
  <si>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</si>
  <si>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</si>
  <si>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</si>
  <si>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</si>
  <si>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</si>
  <si>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</si>
  <si>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</si>
  <si>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</si>
  <si>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</si>
  <si>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</si>
  <si>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</si>
  <si>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</si>
  <si>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</si>
  <si>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</si>
  <si>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</si>
  <si>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</si>
  <si>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</si>
  <si>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</si>
  <si>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</si>
  <si>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</si>
  <si>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</si>
  <si>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</si>
  <si>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</si>
  <si>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</si>
  <si>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</si>
  <si>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</si>
  <si>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</si>
  <si>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</si>
  <si>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</si>
  <si>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</si>
  <si>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</si>
  <si>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</si>
  <si>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</si>
  <si>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</si>
  <si>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</si>
  <si>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</si>
  <si>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</si>
  <si>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</si>
  <si>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</si>
  <si>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</si>
  <si>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</si>
  <si>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</si>
  <si>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</si>
  <si>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</si>
  <si>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</si>
  <si>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</si>
  <si>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</si>
  <si>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</si>
  <si>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</si>
  <si>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</si>
  <si>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</si>
  <si>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</si>
  <si>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</si>
  <si>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</si>
  <si>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</si>
  <si>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</si>
  <si>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</si>
  <si>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</si>
  <si>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</si>
  <si>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</si>
  <si>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</si>
  <si>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</si>
  <si>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</si>
  <si>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</si>
  <si>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</si>
  <si>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</si>
  <si>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</si>
  <si>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</si>
  <si>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</si>
  <si>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</si>
  <si>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</si>
  <si>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</si>
  <si>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</si>
  <si>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</si>
  <si>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</si>
  <si>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</si>
  <si>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</si>
  <si>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</si>
  <si>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</si>
  <si>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</si>
  <si>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</si>
  <si>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</si>
  <si>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</si>
  <si>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</si>
  <si>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</si>
  <si>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</si>
  <si>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</si>
  <si>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</si>
  <si>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</si>
  <si>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</si>
  <si>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</si>
  <si>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</si>
  <si>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</si>
  <si>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</si>
  <si>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</si>
  <si>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</si>
  <si>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</si>
  <si>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</si>
  <si>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</si>
  <si>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</si>
  <si>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</si>
  <si>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</si>
  <si>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</si>
  <si>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</si>
  <si>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</si>
  <si>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</si>
  <si>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</si>
  <si>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</si>
  <si>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</si>
  <si>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</si>
  <si>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</si>
  <si>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</si>
  <si>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</si>
  <si>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</si>
  <si>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</si>
  <si>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</si>
  <si>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</si>
  <si>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</si>
  <si>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</si>
  <si>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</si>
  <si>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</si>
  <si>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</si>
  <si>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</si>
  <si>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</si>
  <si>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</si>
  <si>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</si>
  <si>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</si>
  <si>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</si>
  <si>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</si>
  <si>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</si>
  <si>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</si>
  <si>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</si>
  <si>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</si>
  <si>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</si>
  <si>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</si>
  <si>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</si>
  <si>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</si>
  <si>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</si>
  <si>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</si>
  <si>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</si>
  <si>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</si>
  <si>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</si>
  <si>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</si>
  <si>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</si>
  <si>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</si>
  <si>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</si>
  <si>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</si>
  <si>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</si>
  <si>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</si>
  <si>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</si>
  <si>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</si>
  <si>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</si>
  <si>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</si>
  <si>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</si>
  <si>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</si>
  <si>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</si>
  <si>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</si>
  <si>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</si>
  <si>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</si>
  <si>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</si>
  <si>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</si>
  <si>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</si>
  <si>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</si>
  <si>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</si>
  <si>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</si>
  <si>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</si>
  <si>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</si>
  <si>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</si>
  <si>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</si>
  <si>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</si>
  <si>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</si>
  <si>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</si>
  <si>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</si>
  <si>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</si>
  <si>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</si>
  <si>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</si>
  <si>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</si>
  <si>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</si>
  <si>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</si>
  <si>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</si>
  <si>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</si>
  <si>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</si>
  <si>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</si>
  <si>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</si>
  <si>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</si>
  <si>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</si>
  <si>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</si>
  <si>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</si>
  <si>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</si>
  <si>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</si>
  <si>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</si>
  <si>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</si>
  <si>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</si>
  <si>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</si>
  <si>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</si>
  <si>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</si>
  <si>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</si>
  <si>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</si>
  <si>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</si>
  <si>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</si>
  <si>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</si>
  <si>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</si>
  <si>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</si>
  <si>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</si>
  <si>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</si>
  <si>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</si>
  <si>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</si>
  <si>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</si>
  <si>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</si>
  <si>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</si>
  <si>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</si>
  <si>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</si>
  <si>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</si>
  <si>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</si>
  <si>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</si>
  <si>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</si>
  <si>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</si>
  <si>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</si>
  <si>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</si>
  <si>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</si>
  <si>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</si>
  <si>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</si>
  <si>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</si>
  <si>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</si>
  <si>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</si>
  <si>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</si>
  <si>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</si>
  <si>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</si>
  <si>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</si>
  <si>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</si>
  <si>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</si>
  <si>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</si>
  <si>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</si>
  <si>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</si>
  <si>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</si>
  <si>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</si>
  <si>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</si>
  <si>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</si>
  <si>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</si>
  <si>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</si>
  <si>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</si>
  <si>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</si>
  <si>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</si>
  <si>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</si>
  <si>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</si>
  <si>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</si>
  <si>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</si>
  <si>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</si>
  <si>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</si>
  <si>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</si>
  <si>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</si>
  <si>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</si>
  <si>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</si>
  <si>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</si>
  <si>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</si>
  <si>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</si>
  <si>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</si>
  <si>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</si>
  <si>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</si>
  <si>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</si>
  <si>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</si>
  <si>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</si>
  <si>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</si>
  <si>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</si>
  <si>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</si>
  <si>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</si>
  <si>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</si>
  <si>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</si>
  <si>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</si>
  <si>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</si>
  <si>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</si>
  <si>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</si>
  <si>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</si>
  <si>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</si>
  <si>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</si>
  <si>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</si>
  <si>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</si>
  <si>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</si>
  <si>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</si>
  <si>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</si>
  <si>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</si>
  <si>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</si>
  <si>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</si>
  <si>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</si>
  <si>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</si>
  <si>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</si>
  <si>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</si>
  <si>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</si>
  <si>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</si>
  <si>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</si>
  <si>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</si>
  <si>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</si>
  <si>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</si>
  <si>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</si>
  <si>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</si>
  <si>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</si>
  <si>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</si>
  <si>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</si>
  <si>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</si>
  <si>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</si>
  <si>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</si>
  <si>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</si>
  <si>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</si>
  <si>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</si>
  <si>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</si>
  <si>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</si>
  <si>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</si>
  <si>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</si>
  <si>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</si>
  <si>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</si>
  <si>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</si>
  <si>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</si>
  <si>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</si>
  <si>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</si>
  <si>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</si>
  <si>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</si>
  <si>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</si>
  <si>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</si>
  <si>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</si>
  <si>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</si>
  <si>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</si>
  <si>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</si>
  <si>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</si>
  <si>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</si>
  <si>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</si>
  <si>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</si>
  <si>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</si>
  <si>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</si>
  <si>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</si>
  <si>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</si>
  <si>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</si>
  <si>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</si>
  <si>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</si>
  <si>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</si>
  <si>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</si>
  <si>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</si>
  <si>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</si>
  <si>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</si>
  <si>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</si>
  <si>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</si>
  <si>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</si>
  <si>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</si>
  <si>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</si>
  <si>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</si>
  <si>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</si>
  <si>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</si>
  <si>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</si>
  <si>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</si>
  <si>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</si>
  <si>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</si>
  <si>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</si>
  <si>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</si>
  <si>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</si>
  <si>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</si>
  <si>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</si>
  <si>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</si>
  <si>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</si>
  <si>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</si>
  <si>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</si>
  <si>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</si>
  <si>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</si>
  <si>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</si>
  <si>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</si>
  <si>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</si>
  <si>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</si>
  <si>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</si>
  <si>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</si>
  <si>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</si>
  <si>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</si>
  <si>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</si>
  <si>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</si>
  <si>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</si>
  <si>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</si>
  <si>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</si>
  <si>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</si>
  <si>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</si>
  <si>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</si>
  <si>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</si>
  <si>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</si>
  <si>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</si>
  <si>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</si>
  <si>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</si>
  <si>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</si>
  <si>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</si>
  <si>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</si>
  <si>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</si>
  <si>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</si>
  <si>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</si>
  <si>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</si>
  <si>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</si>
  <si>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</si>
  <si>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</si>
  <si>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</si>
  <si>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</si>
  <si>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</si>
  <si>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</si>
  <si>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</si>
  <si>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</si>
  <si>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</si>
  <si>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</si>
  <si>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</si>
  <si>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</si>
  <si>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</si>
  <si>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</si>
  <si>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</si>
  <si>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</si>
  <si>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</si>
  <si>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</si>
  <si>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</si>
  <si>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</si>
  <si>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</si>
  <si>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</si>
  <si>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</si>
  <si>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</si>
  <si>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</si>
  <si>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</si>
  <si>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</si>
  <si>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</si>
  <si>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</si>
  <si>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</si>
  <si>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</si>
  <si>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</si>
  <si>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</si>
  <si>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</si>
  <si>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</si>
  <si>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</si>
  <si>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</si>
  <si>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</si>
  <si>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</si>
  <si>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</si>
  <si>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</si>
  <si>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</si>
  <si>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</si>
  <si>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</si>
  <si>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</si>
  <si>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</si>
  <si>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</si>
  <si>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</si>
  <si>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</si>
  <si>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</si>
  <si>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</si>
  <si>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</si>
  <si>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</si>
  <si>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</si>
  <si>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</si>
  <si>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</si>
  <si>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</si>
  <si>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</si>
  <si>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</si>
  <si>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</si>
  <si>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</si>
  <si>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</si>
  <si>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</si>
  <si>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</si>
  <si>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</si>
  <si>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</si>
  <si>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</si>
  <si>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</si>
  <si>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</si>
  <si>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</si>
  <si>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</si>
  <si>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</si>
  <si>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</si>
  <si>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</si>
  <si>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</si>
  <si>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</si>
  <si>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</si>
  <si>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</si>
  <si>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</si>
  <si>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</si>
  <si>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</si>
  <si>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</si>
  <si>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</si>
  <si>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</si>
  <si>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</si>
  <si>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</si>
  <si>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</si>
  <si>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</si>
  <si>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</si>
  <si>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</si>
  <si>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</si>
  <si>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</si>
  <si>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</si>
  <si>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</si>
  <si>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</si>
  <si>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</si>
  <si>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</si>
  <si>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</si>
  <si>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</si>
  <si>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</si>
  <si>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</si>
  <si>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</si>
  <si>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</si>
  <si>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</si>
  <si>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</si>
  <si>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</si>
  <si>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</si>
  <si>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</si>
  <si>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</si>
  <si>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</si>
  <si>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</si>
  <si>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</si>
  <si>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</si>
  <si>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</si>
  <si>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</si>
  <si>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</si>
  <si>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</si>
  <si>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</si>
  <si>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</si>
  <si>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</si>
  <si>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</si>
  <si>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</si>
  <si>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</si>
  <si>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</si>
  <si>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</si>
  <si>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</si>
  <si>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</si>
  <si>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</si>
  <si>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</si>
  <si>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</si>
  <si>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</si>
  <si>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</si>
  <si>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</si>
  <si>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</si>
  <si>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</si>
  <si>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</si>
  <si>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</si>
  <si>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</si>
  <si>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</si>
  <si>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</si>
  <si>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</si>
  <si>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</si>
  <si>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</si>
  <si>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</si>
  <si>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</si>
  <si>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</si>
  <si>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</si>
  <si>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</si>
  <si>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</si>
  <si>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</si>
  <si>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</si>
  <si>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</si>
  <si>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</si>
  <si>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</si>
  <si>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</si>
  <si>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</si>
  <si>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</si>
  <si>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</si>
  <si>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</si>
  <si>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</si>
  <si>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</si>
  <si>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</si>
  <si>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</si>
  <si>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</si>
  <si>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</si>
  <si>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</si>
  <si>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</si>
  <si>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</si>
  <si>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</si>
  <si>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</si>
  <si>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</si>
  <si>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</si>
  <si>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</si>
  <si>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</si>
  <si>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</si>
  <si>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</si>
  <si>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</si>
  <si>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</si>
  <si>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</si>
  <si>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</si>
  <si>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</si>
  <si>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</si>
  <si>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</si>
  <si>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</si>
  <si>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</si>
  <si>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</si>
  <si>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</si>
  <si>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</si>
  <si>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</si>
  <si>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</si>
  <si>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</si>
  <si>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</si>
  <si>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</si>
  <si>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</si>
  <si>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</si>
  <si>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</si>
  <si>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</si>
  <si>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</si>
  <si>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</si>
  <si>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</si>
  <si>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</si>
  <si>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</si>
  <si>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</si>
  <si>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</si>
  <si>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</si>
  <si>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</si>
  <si>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</si>
  <si>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</si>
  <si>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</si>
  <si>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</si>
  <si>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</si>
  <si>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</si>
  <si>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</si>
  <si>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</si>
  <si>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</si>
  <si>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</si>
  <si>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</si>
  <si>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</si>
  <si>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</si>
  <si>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</si>
  <si>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</si>
  <si>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</si>
  <si>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</si>
  <si>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</si>
  <si>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</si>
  <si>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</si>
  <si>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</si>
  <si>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</si>
  <si>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</si>
  <si>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</si>
  <si>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</si>
  <si>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</si>
  <si>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</si>
  <si>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</si>
  <si>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</si>
  <si>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</si>
  <si>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</si>
  <si>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</si>
  <si>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</si>
  <si>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</si>
  <si>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</si>
  <si>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</si>
  <si>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</si>
  <si>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</si>
  <si>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</si>
  <si>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</si>
  <si>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</si>
  <si>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</si>
  <si>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</si>
  <si>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</si>
  <si>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</si>
  <si>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</si>
  <si>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</si>
  <si>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</si>
  <si>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</si>
  <si>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</si>
  <si>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</si>
  <si>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</si>
  <si>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</si>
  <si>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</si>
  <si>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</si>
  <si>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</si>
  <si>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</si>
  <si>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</si>
  <si>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</si>
  <si>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</si>
  <si>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</si>
  <si>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</si>
  <si>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</si>
  <si>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</si>
  <si>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</si>
  <si>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</si>
  <si>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</si>
  <si>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</si>
  <si>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</si>
  <si>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</si>
  <si>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</si>
  <si>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</si>
  <si>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</si>
  <si>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</si>
  <si>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</si>
  <si>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</si>
  <si>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</si>
  <si>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</si>
  <si>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</si>
  <si>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</si>
  <si>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</si>
  <si>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</si>
  <si>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</si>
  <si>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</si>
  <si>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</si>
  <si>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</si>
  <si>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</si>
  <si>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</si>
  <si>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</si>
  <si>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</si>
  <si>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</si>
  <si>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</si>
  <si>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</si>
  <si>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</si>
  <si>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</si>
  <si>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</si>
  <si>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</si>
  <si>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</si>
  <si>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</si>
  <si>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</si>
  <si>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</si>
  <si>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</si>
  <si>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</si>
  <si>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</si>
  <si>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</si>
  <si>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</si>
  <si>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</si>
  <si>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</si>
  <si>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</si>
  <si>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</si>
  <si>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</si>
  <si>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</si>
  <si>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</si>
  <si>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</si>
  <si>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</si>
  <si>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</si>
  <si>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</si>
  <si>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</si>
  <si>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</si>
  <si>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</si>
  <si>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</si>
  <si>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</si>
  <si>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</si>
  <si>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</si>
  <si>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</si>
  <si>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</si>
  <si>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</si>
  <si>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</si>
  <si>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</si>
  <si>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</si>
  <si>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</si>
  <si>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</si>
  <si>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</si>
  <si>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</si>
  <si>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</si>
  <si>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</si>
  <si>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</si>
  <si>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</si>
  <si>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</si>
  <si>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</si>
  <si>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</si>
  <si>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</si>
  <si>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</si>
  <si>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</si>
  <si>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</si>
  <si>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</si>
  <si>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</si>
  <si>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</si>
  <si>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</si>
  <si>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</si>
  <si>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</si>
  <si>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</si>
  <si>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</si>
  <si>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</si>
  <si>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</si>
  <si>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</si>
  <si>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</si>
  <si>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</si>
  <si>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</si>
  <si>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</si>
  <si>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</si>
  <si>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</si>
  <si>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</si>
  <si>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</si>
  <si>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</si>
  <si>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</si>
  <si>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</si>
  <si>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</si>
  <si>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</si>
  <si>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</si>
  <si>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</si>
  <si>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</si>
  <si>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</si>
  <si>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</si>
  <si>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</si>
  <si>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</si>
  <si>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</si>
  <si>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</si>
  <si>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</si>
  <si>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</si>
  <si>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</si>
  <si>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</si>
  <si>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</si>
  <si>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</si>
  <si>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</si>
  <si>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</si>
  <si>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</si>
  <si>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</si>
  <si>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</si>
  <si>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</si>
  <si>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</si>
  <si>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</si>
  <si>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</si>
  <si>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</si>
  <si>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</si>
  <si>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</si>
  <si>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</si>
  <si>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</si>
  <si>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</si>
  <si>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</si>
  <si>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</si>
  <si>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</si>
  <si>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</si>
  <si>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</si>
  <si>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</si>
  <si>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</si>
  <si>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</si>
  <si>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</si>
  <si>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</si>
  <si>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</si>
  <si>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</si>
  <si>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</si>
  <si>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</si>
  <si>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</si>
  <si>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</si>
  <si>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</si>
  <si>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</si>
  <si>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</si>
  <si>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</si>
  <si>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</si>
  <si>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</si>
  <si>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</si>
  <si>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</si>
  <si>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</si>
  <si>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</si>
  <si>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</si>
  <si>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</si>
  <si>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</si>
  <si>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</si>
  <si>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</si>
  <si>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</si>
  <si>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</si>
  <si>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</si>
  <si>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</si>
  <si>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</si>
  <si>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</si>
  <si>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</si>
  <si>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</si>
  <si>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</si>
  <si>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</si>
  <si>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</si>
  <si>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</si>
  <si>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</si>
  <si>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</si>
  <si>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</si>
  <si>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</si>
  <si>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</si>
  <si>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</si>
  <si>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</si>
  <si>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</si>
  <si>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</si>
  <si>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</si>
  <si>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</si>
  <si>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</si>
  <si>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</si>
  <si>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</si>
  <si>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</si>
  <si>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</si>
  <si>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</si>
  <si>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</si>
  <si>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</si>
  <si>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</si>
  <si>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</si>
  <si>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</si>
  <si>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</si>
  <si>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</si>
  <si>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</si>
  <si>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</si>
  <si>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</si>
  <si>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</si>
  <si>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</si>
  <si>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</si>
  <si>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</si>
  <si>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</si>
  <si>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</si>
  <si>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</si>
  <si>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</si>
  <si>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</si>
  <si>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</si>
  <si>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</si>
  <si>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</si>
  <si>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</si>
  <si>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</si>
  <si>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</si>
  <si>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</si>
  <si>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</si>
  <si>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</si>
  <si>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</si>
  <si>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</si>
  <si>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</si>
  <si>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</si>
  <si>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</si>
  <si>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</si>
  <si>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</si>
  <si>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</si>
  <si>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</si>
  <si>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</si>
  <si>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</si>
  <si>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</si>
  <si>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</si>
  <si>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</si>
  <si>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</si>
  <si>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</si>
  <si>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</si>
  <si>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</si>
  <si>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</si>
  <si>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</si>
  <si>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</si>
  <si>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</si>
  <si>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</si>
  <si>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</si>
  <si>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</si>
  <si>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</si>
  <si>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</si>
  <si>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</si>
  <si>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</si>
  <si>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</si>
  <si>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</si>
  <si>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</si>
  <si>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</si>
  <si>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</si>
  <si>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</si>
  <si>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</si>
  <si>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</si>
  <si>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</si>
  <si>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</si>
  <si>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</si>
  <si>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</si>
  <si>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</si>
  <si>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</si>
  <si>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</si>
  <si>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</si>
  <si>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</si>
  <si>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</si>
  <si>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</si>
  <si>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</si>
  <si>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</si>
  <si>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</si>
  <si>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</si>
  <si>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</si>
  <si>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</si>
  <si>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</si>
  <si>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</si>
  <si>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</si>
  <si>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</si>
  <si>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</si>
  <si>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</si>
  <si>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</si>
  <si>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</si>
  <si>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</si>
  <si>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</si>
  <si>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</si>
  <si>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</si>
  <si>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</si>
  <si>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</si>
  <si>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</si>
  <si>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</si>
  <si>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</si>
  <si>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</si>
  <si>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</si>
  <si>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</si>
  <si>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</si>
  <si>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</si>
  <si>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</si>
  <si>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</si>
  <si>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</si>
  <si>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</si>
  <si>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</si>
  <si>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</si>
  <si>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</si>
  <si>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</si>
  <si>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</si>
  <si>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</si>
  <si>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</si>
  <si>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</si>
  <si>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</si>
  <si>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</si>
  <si>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</si>
  <si>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</si>
  <si>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</si>
  <si>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</si>
  <si>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</si>
  <si>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</si>
  <si>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</si>
  <si>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</si>
  <si>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</si>
  <si>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</si>
  <si>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</si>
  <si>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</si>
  <si>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</si>
  <si>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</si>
  <si>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</si>
  <si>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</si>
  <si>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</si>
  <si>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</si>
  <si>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</si>
  <si>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</si>
  <si>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</si>
  <si>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</si>
  <si>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</si>
  <si>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</si>
  <si>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</si>
  <si>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</si>
  <si>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</si>
  <si>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</si>
  <si>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</si>
  <si>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</si>
  <si>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</si>
  <si>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</si>
  <si>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</si>
  <si>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</si>
  <si>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</si>
  <si>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</si>
  <si>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</si>
  <si>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</si>
  <si>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</si>
  <si>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</si>
  <si>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</si>
  <si>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</si>
  <si>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</si>
  <si>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</si>
  <si>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</si>
  <si>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</si>
  <si>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</si>
  <si>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</si>
  <si>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</si>
  <si>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</si>
  <si>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</si>
  <si>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</si>
  <si>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</si>
  <si>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</si>
  <si>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</si>
  <si>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</si>
  <si>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</si>
  <si>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</si>
  <si>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</si>
  <si>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</si>
  <si>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</si>
  <si>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</si>
  <si>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</si>
  <si>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</si>
  <si>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</si>
  <si>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</si>
  <si>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</si>
  <si>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</si>
  <si>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</si>
  <si>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</si>
  <si>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</si>
  <si>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</si>
  <si>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</si>
  <si>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</si>
  <si>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</si>
  <si>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</si>
  <si>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</si>
  <si>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</si>
  <si>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</si>
  <si>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</si>
  <si>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</si>
  <si>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</si>
  <si>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</si>
  <si>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</si>
  <si>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</si>
  <si>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</si>
  <si>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</si>
  <si>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</si>
  <si>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</si>
  <si>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</si>
  <si>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</si>
  <si>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</si>
  <si>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</si>
  <si>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</si>
  <si>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</si>
  <si>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</si>
  <si>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</si>
  <si>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</si>
  <si>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</si>
  <si>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</si>
  <si>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</si>
  <si>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</si>
  <si>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</si>
  <si>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</si>
  <si>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</si>
  <si>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</si>
  <si>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</si>
  <si>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</si>
  <si>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</si>
  <si>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</si>
  <si>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</si>
  <si>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</si>
  <si>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</si>
  <si>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</si>
  <si>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</si>
  <si>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</si>
  <si>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</si>
  <si>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</si>
  <si>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</si>
  <si>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</si>
  <si>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</si>
  <si>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</si>
  <si>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</si>
  <si>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</si>
  <si>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</si>
  <si>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</si>
  <si>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</si>
  <si>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</si>
  <si>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</si>
  <si>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</si>
  <si>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</si>
  <si>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</si>
  <si>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</si>
  <si>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</si>
  <si>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</si>
  <si>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</si>
  <si>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</si>
  <si>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</si>
  <si>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</si>
  <si>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</si>
  <si>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</si>
  <si>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</si>
  <si>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</si>
  <si>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</si>
  <si>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</si>
  <si>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</si>
  <si>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</si>
  <si>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</si>
  <si>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</si>
  <si>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</si>
  <si>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</si>
  <si>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</si>
  <si>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</si>
  <si>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</si>
  <si>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</si>
  <si>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</si>
  <si>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</si>
  <si>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</si>
  <si>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</si>
  <si>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</si>
  <si>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</si>
  <si>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</si>
  <si>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</si>
  <si>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</si>
  <si>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</si>
  <si>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</si>
  <si>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</si>
  <si>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</si>
  <si>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</si>
  <si>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</si>
  <si>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</si>
  <si>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</si>
  <si>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</si>
  <si>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</si>
  <si>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</si>
  <si>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</si>
  <si>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</si>
  <si>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</si>
  <si>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</si>
  <si>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</si>
  <si>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</si>
  <si>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</si>
  <si>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</si>
  <si>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</si>
  <si>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</si>
  <si>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</si>
  <si>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</si>
  <si>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</si>
  <si>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</si>
  <si>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</si>
  <si>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</si>
  <si>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</si>
  <si>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</si>
  <si>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</si>
  <si>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</si>
  <si>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</si>
  <si>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</si>
  <si>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</si>
  <si>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</si>
  <si>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</si>
  <si>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</si>
  <si>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</si>
  <si>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</si>
  <si>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</si>
  <si>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</si>
  <si>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</si>
  <si>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</si>
  <si>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</si>
  <si>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</si>
  <si>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</si>
  <si>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</si>
  <si>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</si>
  <si>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</si>
  <si>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</si>
  <si>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</si>
  <si>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</si>
  <si>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</si>
  <si>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</si>
  <si>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</si>
  <si>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</si>
  <si>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</si>
  <si>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</si>
  <si>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</si>
  <si>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</si>
  <si>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</si>
  <si>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</si>
  <si>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</si>
  <si>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</si>
  <si>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</si>
  <si>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</si>
  <si>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</si>
  <si>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</si>
  <si>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</si>
  <si>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</si>
  <si>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</si>
  <si>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</si>
  <si>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</si>
  <si>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</si>
  <si>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</si>
  <si>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</si>
  <si>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</si>
  <si>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</si>
  <si>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</si>
  <si>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</si>
  <si>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</si>
  <si>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</si>
  <si>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</si>
  <si>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</si>
  <si>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</si>
  <si>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</si>
  <si>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</si>
  <si>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</si>
  <si>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</si>
  <si>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</si>
  <si>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</si>
  <si>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</si>
  <si>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</si>
  <si>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</si>
  <si>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</si>
  <si>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</si>
  <si>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</si>
  <si>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</si>
  <si>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</si>
  <si>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</si>
  <si>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</si>
  <si>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</si>
  <si>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</si>
  <si>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</si>
  <si>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</si>
  <si>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</si>
  <si>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</si>
  <si>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</si>
  <si>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</si>
  <si>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</si>
  <si>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</si>
  <si>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</si>
  <si>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</si>
  <si>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</si>
  <si>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</si>
  <si>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</si>
  <si>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</si>
  <si>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</si>
  <si>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</si>
  <si>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</si>
  <si>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</si>
  <si>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</si>
  <si>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</si>
  <si>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</si>
  <si>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</si>
  <si>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</si>
  <si>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</si>
  <si>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</si>
  <si>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</si>
  <si>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</si>
  <si>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</si>
  <si>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</si>
  <si>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</si>
  <si>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</si>
  <si>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</si>
  <si>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</si>
  <si>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</si>
  <si>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</si>
  <si>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</si>
  <si>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</si>
  <si>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</si>
  <si>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</si>
  <si>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</si>
  <si>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</si>
  <si>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</si>
  <si>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</si>
  <si>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</si>
  <si>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</si>
  <si>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</si>
  <si>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</si>
  <si>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</si>
  <si>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</si>
  <si>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</si>
  <si>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</si>
  <si>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</si>
  <si>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</si>
  <si>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</si>
  <si>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</si>
  <si>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</si>
  <si>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</si>
  <si>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</si>
  <si>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</si>
  <si>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</si>
  <si>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</si>
  <si>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</si>
  <si>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</si>
  <si>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</si>
  <si>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</si>
  <si>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</si>
  <si>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</si>
  <si>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</si>
  <si>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</si>
  <si>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</si>
  <si>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</si>
  <si>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</si>
  <si>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</si>
  <si>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</si>
  <si>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</si>
  <si>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</si>
  <si>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</si>
  <si>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</si>
  <si>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</si>
  <si>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</si>
  <si>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</si>
  <si>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</si>
  <si>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</si>
  <si>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</si>
  <si>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</si>
  <si>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</si>
  <si>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</si>
  <si>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</si>
  <si>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</si>
  <si>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</si>
  <si>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</si>
  <si>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</si>
  <si>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</si>
  <si>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</si>
  <si>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</si>
  <si>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</si>
  <si>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</si>
  <si>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</si>
  <si>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</si>
  <si>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</si>
  <si>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</si>
  <si>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</si>
  <si>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</si>
  <si>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</si>
  <si>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</si>
  <si>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</si>
  <si>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</si>
  <si>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</si>
  <si>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</si>
  <si>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</si>
  <si>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</si>
  <si>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</si>
  <si>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</si>
  <si>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</si>
  <si>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</si>
  <si>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</si>
  <si>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</si>
  <si>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</si>
  <si>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</si>
  <si>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</si>
  <si>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</si>
  <si>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</si>
  <si>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</si>
  <si>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</si>
  <si>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</si>
  <si>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</si>
  <si>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</si>
  <si>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</si>
  <si>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</si>
  <si>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</si>
  <si>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</si>
  <si>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</si>
  <si>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</si>
  <si>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</si>
  <si>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</si>
  <si>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</si>
  <si>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</si>
  <si>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</si>
  <si>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</si>
  <si>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</si>
  <si>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</si>
  <si>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</si>
  <si>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</si>
  <si>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</si>
  <si>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</si>
  <si>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</si>
  <si>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</si>
  <si>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</si>
  <si>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</si>
  <si>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</si>
  <si>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</si>
  <si>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</si>
  <si>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</si>
  <si>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</si>
  <si>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</si>
  <si>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</si>
  <si>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</si>
  <si>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</si>
  <si>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</si>
  <si>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</si>
  <si>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</si>
  <si>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</si>
  <si>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</si>
  <si>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</si>
  <si>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</si>
  <si>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</si>
  <si>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</si>
  <si>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</si>
  <si>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</si>
  <si>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</si>
  <si>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</si>
  <si>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</si>
  <si>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</si>
  <si>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</si>
  <si>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</si>
  <si>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</si>
  <si>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</si>
  <si>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</si>
  <si>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</si>
  <si>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</si>
  <si>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</si>
  <si>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</si>
  <si>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</si>
  <si>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</si>
  <si>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</si>
  <si>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</si>
  <si>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</si>
  <si>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</si>
  <si>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</si>
  <si>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</si>
  <si>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</si>
  <si>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</si>
  <si>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</si>
  <si>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</si>
  <si>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</si>
  <si>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</si>
  <si>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</si>
  <si>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</si>
  <si>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</si>
  <si>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</si>
  <si>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</si>
  <si>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</si>
  <si>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</si>
  <si>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</si>
  <si>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</si>
  <si>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</si>
  <si>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</si>
  <si>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</si>
  <si>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</si>
  <si>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</si>
  <si>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</si>
  <si>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</si>
  <si>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</si>
  <si>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</si>
  <si>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</si>
  <si>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</si>
  <si>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</si>
  <si>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</si>
  <si>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</si>
  <si>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</si>
  <si>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</si>
  <si>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</si>
  <si>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</si>
  <si>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</si>
  <si>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</si>
  <si>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</si>
  <si>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</si>
  <si>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</si>
  <si>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</si>
  <si>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</si>
  <si>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</si>
  <si>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</si>
  <si>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</si>
  <si>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</si>
  <si>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</si>
  <si>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</si>
  <si>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</si>
  <si>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</si>
  <si>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</si>
  <si>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</si>
  <si>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</si>
  <si>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</si>
  <si>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</si>
  <si>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</si>
  <si>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</si>
  <si>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</si>
  <si>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</si>
  <si>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</si>
  <si>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</si>
  <si>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</si>
  <si>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</si>
  <si>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</si>
  <si>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</si>
  <si>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</si>
  <si>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</si>
  <si>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</si>
  <si>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</si>
  <si>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</si>
  <si>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</si>
  <si>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</si>
  <si>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</si>
  <si>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</si>
  <si>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</si>
  <si>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</si>
  <si>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</si>
  <si>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</si>
  <si>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</si>
  <si>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</si>
  <si>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</si>
  <si>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</si>
  <si>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</si>
  <si>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</si>
  <si>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</si>
  <si>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</si>
  <si>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</si>
  <si>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</si>
  <si>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</si>
  <si>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</si>
  <si>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</si>
  <si>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</si>
  <si>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</si>
  <si>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</si>
  <si>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</si>
  <si>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</si>
  <si>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</si>
  <si>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</si>
  <si>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</si>
  <si>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</si>
  <si>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</si>
  <si>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</si>
  <si>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</si>
  <si>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</si>
  <si>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</si>
  <si>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</si>
  <si>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</si>
  <si>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</si>
  <si>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</si>
  <si>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</si>
  <si>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</si>
  <si>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</si>
  <si>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</si>
  <si>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</si>
  <si>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</si>
  <si>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</si>
  <si>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</si>
  <si>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</si>
  <si>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</si>
  <si>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</si>
  <si>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</si>
  <si>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</si>
  <si>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</si>
  <si>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</si>
  <si>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</si>
  <si>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</si>
  <si>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</si>
  <si>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</si>
  <si>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</si>
  <si>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</si>
  <si>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</si>
  <si>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</si>
  <si>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</si>
  <si>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</si>
  <si>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</si>
  <si>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</si>
  <si>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</si>
  <si>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</si>
  <si>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</si>
  <si>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</si>
  <si>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</si>
  <si>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</si>
  <si>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</si>
  <si>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</si>
  <si>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</si>
  <si>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</si>
  <si>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</si>
  <si>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</si>
  <si>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</si>
  <si>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</si>
  <si>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</si>
  <si>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</si>
  <si>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</si>
  <si>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</si>
  <si>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</si>
  <si>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</si>
  <si>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</si>
  <si>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</si>
  <si>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</si>
  <si>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</si>
  <si>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</si>
  <si>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</si>
  <si>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</si>
  <si>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</si>
  <si>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</si>
  <si>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</si>
  <si>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</si>
  <si>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</si>
  <si>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</si>
  <si>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</si>
  <si>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</si>
  <si>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</si>
  <si>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</si>
  <si>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</si>
  <si>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</si>
  <si>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</si>
  <si>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</si>
  <si>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</si>
  <si>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</si>
  <si>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</si>
  <si>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</si>
  <si>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</si>
  <si>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</si>
  <si>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</si>
  <si>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</si>
  <si>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</si>
  <si>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</si>
  <si>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</si>
  <si>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</si>
  <si>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</si>
  <si>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</si>
  <si>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</si>
  <si>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</si>
  <si>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</si>
  <si>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</si>
  <si>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</si>
  <si>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</si>
  <si>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</si>
  <si>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</si>
  <si>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</si>
  <si>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</si>
  <si>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</si>
  <si>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</si>
  <si>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</si>
  <si>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</si>
  <si>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</si>
  <si>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</si>
  <si>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</si>
  <si>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</si>
  <si>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</si>
  <si>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</si>
  <si>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</si>
  <si>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</si>
  <si>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</si>
  <si>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</si>
  <si>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</si>
  <si>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</si>
  <si>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</si>
  <si>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</si>
  <si>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</si>
  <si>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</si>
  <si>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</si>
  <si>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</si>
  <si>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</si>
  <si>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</si>
  <si>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</si>
  <si>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</si>
  <si>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</si>
  <si>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</si>
  <si>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</si>
  <si>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</si>
  <si>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</si>
  <si>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</si>
  <si>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</si>
  <si>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</si>
  <si>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</si>
  <si>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</si>
  <si>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</si>
  <si>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</si>
  <si>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</si>
  <si>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</si>
  <si>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</si>
  <si>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</si>
  <si>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</si>
  <si>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</si>
  <si>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</si>
  <si>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</si>
  <si>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</si>
  <si>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</si>
  <si>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</si>
  <si>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</si>
  <si>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</si>
  <si>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</si>
  <si>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</si>
  <si>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</si>
  <si>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</si>
  <si>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</si>
  <si>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</si>
  <si>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</si>
  <si>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</si>
  <si>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</si>
  <si>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</si>
  <si>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</si>
  <si>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</si>
  <si>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</si>
  <si>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</si>
  <si>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</si>
  <si>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</si>
  <si>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</si>
  <si>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</si>
  <si>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</si>
  <si>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</si>
  <si>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</si>
  <si>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</si>
  <si>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</si>
  <si>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</si>
  <si>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</si>
  <si>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</si>
  <si>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</si>
  <si>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</si>
  <si>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</si>
  <si>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</si>
  <si>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</si>
  <si>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</si>
  <si>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</si>
  <si>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</si>
  <si>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</si>
  <si>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</si>
  <si>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</si>
  <si>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</si>
  <si>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</si>
  <si>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</si>
  <si>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</si>
  <si>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</si>
  <si>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</si>
  <si>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</si>
  <si>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</si>
  <si>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</si>
  <si>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</si>
  <si>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</si>
  <si>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</si>
  <si>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</si>
  <si>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</si>
  <si>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</si>
  <si>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</si>
  <si>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</si>
  <si>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</si>
  <si>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</si>
  <si>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</si>
  <si>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</si>
  <si>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</si>
  <si>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</si>
  <si>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</si>
  <si>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</si>
  <si>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</si>
  <si>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</si>
  <si>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</si>
  <si>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</si>
  <si>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</si>
  <si>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</si>
  <si>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</si>
  <si>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</si>
  <si>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</si>
  <si>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</si>
  <si>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</si>
  <si>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</si>
  <si>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</si>
  <si>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</si>
  <si>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</si>
  <si>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</si>
  <si>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</si>
  <si>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</si>
  <si>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</si>
  <si>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</si>
  <si>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</si>
  <si>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</si>
  <si>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</si>
  <si>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</si>
  <si>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</si>
  <si>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</si>
  <si>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</si>
  <si>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</si>
  <si>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</si>
  <si>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</si>
  <si>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</si>
  <si>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</si>
  <si>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</si>
  <si>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</si>
  <si>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</si>
  <si>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</si>
  <si>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</si>
  <si>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</si>
  <si>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</si>
  <si>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</si>
  <si>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</si>
  <si>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</si>
  <si>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</si>
  <si>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</si>
  <si>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</si>
  <si>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</si>
  <si>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</si>
  <si>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</si>
  <si>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</si>
  <si>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</si>
  <si>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</si>
  <si>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</si>
  <si>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</si>
  <si>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</si>
  <si>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</si>
  <si>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</si>
  <si>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</si>
  <si>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</si>
  <si>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</si>
  <si>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</si>
  <si>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</si>
  <si>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</si>
  <si>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</si>
  <si>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</si>
  <si>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</si>
  <si>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</si>
  <si>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</si>
  <si>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</si>
  <si>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</si>
  <si>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</si>
  <si>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</si>
  <si>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</si>
  <si>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</si>
  <si>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</si>
  <si>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</si>
  <si>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</si>
  <si>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</si>
  <si>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</si>
  <si>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</si>
  <si>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</si>
  <si>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</si>
  <si>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</si>
  <si>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</si>
  <si>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</si>
  <si>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</si>
  <si>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</si>
  <si>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</si>
  <si>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</si>
  <si>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</si>
  <si>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</si>
  <si>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</si>
  <si>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</si>
  <si>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</si>
  <si>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</si>
  <si>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</si>
  <si>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</si>
  <si>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</si>
  <si>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</si>
  <si>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</si>
  <si>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</si>
  <si>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</si>
  <si>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</si>
  <si>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</si>
  <si>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</si>
  <si>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</si>
  <si>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</si>
  <si>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</si>
  <si>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</si>
  <si>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</si>
  <si>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</si>
  <si>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</si>
  <si>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</si>
  <si>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</si>
  <si>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</si>
  <si>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</si>
  <si>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</si>
  <si>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</si>
  <si>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</si>
  <si>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</si>
  <si>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</si>
  <si>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</si>
  <si>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</si>
  <si>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</si>
  <si>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</si>
  <si>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</si>
  <si>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</si>
  <si>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</si>
  <si>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</si>
  <si>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</si>
  <si>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</si>
  <si>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</si>
  <si>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</si>
  <si>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</si>
  <si>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</si>
  <si>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</si>
  <si>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</si>
  <si>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</si>
  <si>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</si>
  <si>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</si>
  <si>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</si>
  <si>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</si>
  <si>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</si>
  <si>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</si>
  <si>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</si>
  <si>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</si>
  <si>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</si>
  <si>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</si>
  <si>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</si>
  <si>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</si>
  <si>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</si>
  <si>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</si>
  <si>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</si>
  <si>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</si>
  <si>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</si>
  <si>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</si>
  <si>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</si>
  <si>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</si>
  <si>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</si>
  <si>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</si>
  <si>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</si>
  <si>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</si>
  <si>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</si>
  <si>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</si>
  <si>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</si>
  <si>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</si>
  <si>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</si>
  <si>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</si>
  <si>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</si>
  <si>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</si>
  <si>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</si>
  <si>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</si>
  <si>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</si>
  <si>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</si>
  <si>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</si>
  <si>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</si>
  <si>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</si>
  <si>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</si>
  <si>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</si>
  <si>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</si>
  <si>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</si>
  <si>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</si>
  <si>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</si>
  <si>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</si>
  <si>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</si>
  <si>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</si>
  <si>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</si>
  <si>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</si>
  <si>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</si>
  <si>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</si>
  <si>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</si>
  <si>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</si>
  <si>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</si>
  <si>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</si>
  <si>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</si>
  <si>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</si>
  <si>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</si>
  <si>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</si>
  <si>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</si>
  <si>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</si>
  <si>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</si>
  <si>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</si>
  <si>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</si>
  <si>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</si>
  <si>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</si>
  <si>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</si>
  <si>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</si>
  <si>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</si>
  <si>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</si>
  <si>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</si>
  <si>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</si>
  <si>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</si>
  <si>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</si>
  <si>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</si>
  <si>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</si>
  <si>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</si>
  <si>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</si>
  <si>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</si>
  <si>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</si>
  <si>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</si>
  <si>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</si>
  <si>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</si>
  <si>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</si>
  <si>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</si>
  <si>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</si>
  <si>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</si>
  <si>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</si>
  <si>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</si>
  <si>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</si>
  <si>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</si>
  <si>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</si>
  <si>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</si>
  <si>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</si>
  <si>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</si>
  <si>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</si>
  <si>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</si>
  <si>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</si>
  <si>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</si>
  <si>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</si>
  <si>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</si>
  <si>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</si>
  <si>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</si>
  <si>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</si>
  <si>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</si>
  <si>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</si>
  <si>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</si>
  <si>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</si>
  <si>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</si>
  <si>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</si>
  <si>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</si>
  <si>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</si>
  <si>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</si>
  <si>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</si>
  <si>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</si>
  <si>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</si>
  <si>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</si>
  <si>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</si>
  <si>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</si>
  <si>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</si>
  <si>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</si>
  <si>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</si>
  <si>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</si>
  <si>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</si>
  <si>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</si>
  <si>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</si>
  <si>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</si>
  <si>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</si>
  <si>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</si>
  <si>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</si>
  <si>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</si>
  <si>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</si>
  <si>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</si>
  <si>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</si>
  <si>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</si>
  <si>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</si>
  <si>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</si>
  <si>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</si>
  <si>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</si>
  <si>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</si>
  <si>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</si>
  <si>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</si>
  <si>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</si>
  <si>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</si>
  <si>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</si>
  <si>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</si>
  <si>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</si>
  <si>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</si>
  <si>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</si>
  <si>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</si>
  <si>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</si>
  <si>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</si>
  <si>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</si>
  <si>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</si>
  <si>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</si>
  <si>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</si>
  <si>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</si>
  <si>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</si>
  <si>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</si>
  <si>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</si>
  <si>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</si>
  <si>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</si>
  <si>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</si>
  <si>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</si>
  <si>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</si>
  <si>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</si>
  <si>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</si>
  <si>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</si>
  <si>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</si>
  <si>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</si>
  <si>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</si>
  <si>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</si>
  <si>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</si>
  <si>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</si>
  <si>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</si>
  <si>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</si>
  <si>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</si>
  <si>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</si>
  <si>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</si>
  <si>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</si>
  <si>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</si>
  <si>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</si>
  <si>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</si>
  <si>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</si>
  <si>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</si>
  <si>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</si>
  <si>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</si>
  <si>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</si>
  <si>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</si>
  <si>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</si>
  <si>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</si>
  <si>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</si>
  <si>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</si>
  <si>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</si>
  <si>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</si>
  <si>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</si>
  <si>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</si>
  <si>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</si>
  <si>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</si>
  <si>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</si>
  <si>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</si>
  <si>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</si>
  <si>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</si>
  <si>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</si>
  <si>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</si>
  <si>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</si>
  <si>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</si>
  <si>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</si>
  <si>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</si>
  <si>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</si>
  <si>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</si>
  <si>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</si>
  <si>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</si>
  <si>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</si>
  <si>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</si>
  <si>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</si>
  <si>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</si>
  <si>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</si>
  <si>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</si>
  <si>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</si>
  <si>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</si>
  <si>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</si>
  <si>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</si>
  <si>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</si>
  <si>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</si>
  <si>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</si>
  <si>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</si>
  <si>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</si>
  <si>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</si>
  <si>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</si>
  <si>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</si>
  <si>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</si>
  <si>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</si>
  <si>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</si>
  <si>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</si>
  <si>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</si>
  <si>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</si>
  <si>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</si>
  <si>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</si>
  <si>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</si>
  <si>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</si>
  <si>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</si>
  <si>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</si>
  <si>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</si>
  <si>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</si>
  <si>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</si>
  <si>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</si>
  <si>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</si>
  <si>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</si>
  <si>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</si>
  <si>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</si>
  <si>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</si>
  <si>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</si>
  <si>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</si>
  <si>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</si>
  <si>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</si>
  <si>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</si>
  <si>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</si>
  <si>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</si>
  <si>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</si>
  <si>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</si>
  <si>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</si>
  <si>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</si>
  <si>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</si>
  <si>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</si>
  <si>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</si>
  <si>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</si>
  <si>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</si>
  <si>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</si>
  <si>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</si>
  <si>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</si>
  <si>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</si>
  <si>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</si>
  <si>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</si>
  <si>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</si>
  <si>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</si>
  <si>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</si>
  <si>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</si>
  <si>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</si>
  <si>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</si>
  <si>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</si>
  <si>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</si>
  <si>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</si>
  <si>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</si>
  <si>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</si>
  <si>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</si>
  <si>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</si>
  <si>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</si>
  <si>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</si>
  <si>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</si>
  <si>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</si>
  <si>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</si>
  <si>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</si>
  <si>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</si>
  <si>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</si>
  <si>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</si>
  <si>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</si>
  <si>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</si>
  <si>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</si>
  <si>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</si>
  <si>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</si>
  <si>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</si>
  <si>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</si>
  <si>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</si>
  <si>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</si>
  <si>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</si>
  <si>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</si>
  <si>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</si>
  <si>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</si>
  <si>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</si>
  <si>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</si>
  <si>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</si>
  <si>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</si>
  <si>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</si>
  <si>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</si>
  <si>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</si>
  <si>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</si>
  <si>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</si>
  <si>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</si>
  <si>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</si>
  <si>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</si>
  <si>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</si>
  <si>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</si>
  <si>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</si>
  <si>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</si>
  <si>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</si>
  <si>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</si>
  <si>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</si>
  <si>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</si>
  <si>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</si>
  <si>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</si>
  <si>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</si>
  <si>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</si>
  <si>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</si>
  <si>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</si>
  <si>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</si>
  <si>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</si>
  <si>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</si>
  <si>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</si>
  <si>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</si>
  <si>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</si>
  <si>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</si>
  <si>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</si>
  <si>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</si>
  <si>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</si>
  <si>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</si>
  <si>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</si>
  <si>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</si>
  <si>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</si>
  <si>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</si>
  <si>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</si>
  <si>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</si>
  <si>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</si>
  <si>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</si>
  <si>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</si>
  <si>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</si>
  <si>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</si>
  <si>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</si>
  <si>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</si>
  <si>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</si>
  <si>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</si>
  <si>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</si>
  <si>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</si>
  <si>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</si>
  <si>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</si>
  <si>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</si>
  <si>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</si>
  <si>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</si>
  <si>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</si>
  <si>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</si>
  <si>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</si>
  <si>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</si>
  <si>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</si>
  <si>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</si>
  <si>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</si>
  <si>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</si>
  <si>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</si>
  <si>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</si>
  <si>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</si>
  <si>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</si>
  <si>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</si>
  <si>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</si>
  <si>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</si>
  <si>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</si>
  <si>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</si>
  <si>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</si>
  <si>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</si>
  <si>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</si>
  <si>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</si>
  <si>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</si>
  <si>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</si>
  <si>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</si>
  <si>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</si>
  <si>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</si>
  <si>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</si>
  <si>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</si>
  <si>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</si>
  <si>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</si>
  <si>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</si>
  <si>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</si>
  <si>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</si>
  <si>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</si>
  <si>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</si>
  <si>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</si>
  <si>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</si>
  <si>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</si>
  <si>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</si>
  <si>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</si>
  <si>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</si>
  <si>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</si>
  <si>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</si>
  <si>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</si>
  <si>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</si>
  <si>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</si>
  <si>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</si>
  <si>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</si>
  <si>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</si>
  <si>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</si>
  <si>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</si>
  <si>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</si>
  <si>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</si>
  <si>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</si>
  <si>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</si>
  <si>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</si>
  <si>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</si>
  <si>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</si>
  <si>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</si>
  <si>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</si>
  <si>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</si>
  <si>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</si>
  <si>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</si>
  <si>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</si>
  <si>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</si>
  <si>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</si>
  <si>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</si>
  <si>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</si>
  <si>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</si>
  <si>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</si>
  <si>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</si>
  <si>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</si>
  <si>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</si>
  <si>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</si>
  <si>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</si>
  <si>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</si>
  <si>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</si>
  <si>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</si>
  <si>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</si>
  <si>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</si>
  <si>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</si>
  <si>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</si>
  <si>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</si>
  <si>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</si>
  <si>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</si>
  <si>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</si>
  <si>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</si>
  <si>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</si>
  <si>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</si>
  <si>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</si>
  <si>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</si>
  <si>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</si>
  <si>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</si>
  <si>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</si>
  <si>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</si>
  <si>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</si>
  <si>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</si>
  <si>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</si>
  <si>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</si>
  <si>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</si>
  <si>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</si>
  <si>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</si>
  <si>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</si>
  <si>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</si>
  <si>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</si>
  <si>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</si>
  <si>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</si>
  <si>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</si>
  <si>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</si>
  <si>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</si>
  <si>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</si>
  <si>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</si>
  <si>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</si>
  <si>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</si>
  <si>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</si>
  <si>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</si>
  <si>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</si>
  <si>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</si>
  <si>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</si>
  <si>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</si>
  <si>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</si>
  <si>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</si>
  <si>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</si>
  <si>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</si>
  <si>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</si>
  <si>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</si>
  <si>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</si>
  <si>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</si>
  <si>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</si>
  <si>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</si>
  <si>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</si>
  <si>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</si>
  <si>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</si>
  <si>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</si>
  <si>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</si>
  <si>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</si>
  <si>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</si>
  <si>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</si>
  <si>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</si>
  <si>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</si>
  <si>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</si>
  <si>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</si>
  <si>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</si>
  <si>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</si>
  <si>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</si>
  <si>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</si>
  <si>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</si>
  <si>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</si>
  <si>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</si>
  <si>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</si>
  <si>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</si>
  <si>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</si>
  <si>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</si>
  <si>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</si>
  <si>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</si>
  <si>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</si>
  <si>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</si>
  <si>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</si>
  <si>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</si>
  <si>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</si>
  <si>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</si>
  <si>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</si>
  <si>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</si>
  <si>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</si>
  <si>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</si>
  <si>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</si>
  <si>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</si>
  <si>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</si>
  <si>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</si>
  <si>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</si>
  <si>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</si>
  <si>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</si>
  <si>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</si>
  <si>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</si>
  <si>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</si>
  <si>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</si>
  <si>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</si>
  <si>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</si>
  <si>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</si>
  <si>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</si>
  <si>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</si>
  <si>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</si>
  <si>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</si>
  <si>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</si>
  <si>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</si>
  <si>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</si>
  <si>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</si>
  <si>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</si>
  <si>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</si>
  <si>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</si>
  <si>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</si>
  <si>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</si>
  <si>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</si>
  <si>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</si>
  <si>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</si>
  <si>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</si>
  <si>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</si>
  <si>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</si>
  <si>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</si>
  <si>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</si>
  <si>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</si>
  <si>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</si>
  <si>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</si>
  <si>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</si>
  <si>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</si>
  <si>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</si>
  <si>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</si>
  <si>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</si>
  <si>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</si>
  <si>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</si>
  <si>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</si>
  <si>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</si>
  <si>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</si>
  <si>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</si>
  <si>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</si>
  <si>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</si>
  <si>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</si>
  <si>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</si>
  <si>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</si>
  <si>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</si>
  <si>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</si>
  <si>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</si>
  <si>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</si>
  <si>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</si>
  <si>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</si>
  <si>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</si>
  <si>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</si>
  <si>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</si>
  <si>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</si>
  <si>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</si>
  <si>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</si>
  <si>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</si>
  <si>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</si>
  <si>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</si>
  <si>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</si>
  <si>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</si>
  <si>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</si>
  <si>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</si>
  <si>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</si>
  <si>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</si>
  <si>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</si>
  <si>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</si>
  <si>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</si>
  <si>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</si>
  <si>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</si>
  <si>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</si>
  <si>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</si>
  <si>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</si>
  <si>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</si>
  <si>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</si>
  <si>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</si>
  <si>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</si>
  <si>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</si>
  <si>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</si>
  <si>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</si>
  <si>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</si>
  <si>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</si>
  <si>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</si>
  <si>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</si>
  <si>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</si>
  <si>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</si>
  <si>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</si>
  <si>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</si>
  <si>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</si>
  <si>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</si>
  <si>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</si>
  <si>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</si>
  <si>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</si>
  <si>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</si>
  <si>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</si>
  <si>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</si>
  <si>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</si>
  <si>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</si>
  <si>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</si>
  <si>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</si>
  <si>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</si>
  <si>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</si>
  <si>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</si>
  <si>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</si>
  <si>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</si>
  <si>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</si>
  <si>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</si>
  <si>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</si>
  <si>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</si>
  <si>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</si>
  <si>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</si>
  <si>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</si>
  <si>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</si>
  <si>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</si>
  <si>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</si>
  <si>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</si>
  <si>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</si>
  <si>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</si>
  <si>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</si>
  <si>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</si>
  <si>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</si>
  <si>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</si>
  <si>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</si>
  <si>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</si>
  <si>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</si>
  <si>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</si>
  <si>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</si>
  <si>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</si>
  <si>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</si>
  <si>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</si>
  <si>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</si>
  <si>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</si>
  <si>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</si>
  <si>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</si>
  <si>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</si>
  <si>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</si>
  <si>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</si>
  <si>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</si>
  <si>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</si>
  <si>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</si>
  <si>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</si>
  <si>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</si>
  <si>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</si>
  <si>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</si>
  <si>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</si>
  <si>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</si>
  <si>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</si>
  <si>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</si>
  <si>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</si>
  <si>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</si>
  <si>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</si>
  <si>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</si>
  <si>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</si>
  <si>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</si>
  <si>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</si>
  <si>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</si>
  <si>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</si>
  <si>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</si>
  <si>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</si>
  <si>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</si>
  <si>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</si>
  <si>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</si>
  <si>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</si>
  <si>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</si>
  <si>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</si>
  <si>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</si>
  <si>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</si>
  <si>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</si>
  <si>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</si>
  <si>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</si>
  <si>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</si>
  <si>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</si>
  <si>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</si>
  <si>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</si>
  <si>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</si>
  <si>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</si>
  <si>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</si>
  <si>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</si>
  <si>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</si>
  <si>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</si>
  <si>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</si>
  <si>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</si>
  <si>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</si>
  <si>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</si>
  <si>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</si>
  <si>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</si>
  <si>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</si>
  <si>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</si>
  <si>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</si>
  <si>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</si>
  <si>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</si>
  <si>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</si>
  <si>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</si>
  <si>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</si>
  <si>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</si>
  <si>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</si>
  <si>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</si>
  <si>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</si>
  <si>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</si>
  <si>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</si>
  <si>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</si>
  <si>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</si>
  <si>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</si>
  <si>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</si>
  <si>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</si>
  <si>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</si>
  <si>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</si>
  <si>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</si>
  <si>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</si>
  <si>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</si>
  <si>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</si>
  <si>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</si>
  <si>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</si>
  <si>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</si>
  <si>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</si>
  <si>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</si>
  <si>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</si>
  <si>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</si>
  <si>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</si>
  <si>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</si>
  <si>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</si>
  <si>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</si>
  <si>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</si>
  <si>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</si>
  <si>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</si>
  <si>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</si>
  <si>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</si>
  <si>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</si>
  <si>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</si>
  <si>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</si>
  <si>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</si>
  <si>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</si>
  <si>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</si>
  <si>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</si>
  <si>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</si>
  <si>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</si>
  <si>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</si>
  <si>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</si>
  <si>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</si>
  <si>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</si>
  <si>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</si>
  <si>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</si>
  <si>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</si>
  <si>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</si>
  <si>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</si>
  <si>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</si>
  <si>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</si>
  <si>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</si>
  <si>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</si>
  <si>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</si>
  <si>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</si>
  <si>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</si>
  <si>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</si>
  <si>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</si>
  <si>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</si>
  <si>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</si>
  <si>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</si>
  <si>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</si>
  <si>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</si>
  <si>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</si>
  <si>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</si>
  <si>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</si>
  <si>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</si>
  <si>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</si>
  <si>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</si>
  <si>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</si>
  <si>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</si>
  <si>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</si>
  <si>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</si>
  <si>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</si>
  <si>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</si>
  <si>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</si>
  <si>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</si>
  <si>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</si>
  <si>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</si>
  <si>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</si>
  <si>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</si>
  <si>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</si>
  <si>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</si>
  <si>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</si>
  <si>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</si>
  <si>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</si>
  <si>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</si>
  <si>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</si>
  <si>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</si>
  <si>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</si>
  <si>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</si>
  <si>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</si>
  <si>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</si>
  <si>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</si>
  <si>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</si>
  <si>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</si>
  <si>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</si>
  <si>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</si>
  <si>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</si>
  <si>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</si>
  <si>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</si>
  <si>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</si>
  <si>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</si>
  <si>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</si>
  <si>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</si>
  <si>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</si>
  <si>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</si>
  <si>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</si>
  <si>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</si>
  <si>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</si>
  <si>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</si>
  <si>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</si>
  <si>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</si>
  <si>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</si>
  <si>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</si>
  <si>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</si>
  <si>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</si>
  <si>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</si>
  <si>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</si>
  <si>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</si>
  <si>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</si>
  <si>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</si>
  <si>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</si>
  <si>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</si>
  <si>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</si>
  <si>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</si>
  <si>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</si>
  <si>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</si>
  <si>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</si>
  <si>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</si>
  <si>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</si>
  <si>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</si>
  <si>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</si>
  <si>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</si>
  <si>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</si>
  <si>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</si>
  <si>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</si>
  <si>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</si>
  <si>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</si>
  <si>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</si>
  <si>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</si>
  <si>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</si>
  <si>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</si>
  <si>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</si>
  <si>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</si>
  <si>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</si>
  <si>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</si>
  <si>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</si>
  <si>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</si>
  <si>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</si>
  <si>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</si>
  <si>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</si>
  <si>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</si>
  <si>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</si>
  <si>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</si>
  <si>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</si>
  <si>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</si>
  <si>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</si>
  <si>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</si>
  <si>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</si>
  <si>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</si>
  <si>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</si>
  <si>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</si>
  <si>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</si>
  <si>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</si>
  <si>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</si>
  <si>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</si>
  <si>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</si>
  <si>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</si>
  <si>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</si>
  <si>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</si>
  <si>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</si>
  <si>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</si>
  <si>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</si>
  <si>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</si>
  <si>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</si>
  <si>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</si>
  <si>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</si>
  <si>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</si>
  <si>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</si>
  <si>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</si>
  <si>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</si>
  <si>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</si>
  <si>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</si>
  <si>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</si>
  <si>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</si>
  <si>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</si>
  <si>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</si>
  <si>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</si>
  <si>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</si>
  <si>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</si>
  <si>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</si>
  <si>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</si>
  <si>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</si>
  <si>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</si>
  <si>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</si>
  <si>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</si>
  <si>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</si>
  <si>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</si>
  <si>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</si>
  <si>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</si>
  <si>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</si>
  <si>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</si>
  <si>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</si>
  <si>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</si>
  <si>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</si>
  <si>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</si>
  <si>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</si>
  <si>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</si>
  <si>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</si>
  <si>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</si>
  <si>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</si>
  <si>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</si>
  <si>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</si>
  <si>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</si>
  <si>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</si>
  <si>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</si>
  <si>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</si>
  <si>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</si>
  <si>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</si>
  <si>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</si>
  <si>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</si>
  <si>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</si>
  <si>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</si>
  <si>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</si>
  <si>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</si>
  <si>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</si>
  <si>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</si>
  <si>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</si>
  <si>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</si>
  <si>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</si>
  <si>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</si>
  <si>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</si>
  <si>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</si>
  <si>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</si>
  <si>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</si>
  <si>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</si>
  <si>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</si>
  <si>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</si>
  <si>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</si>
  <si>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</si>
  <si>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</si>
  <si>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</si>
  <si>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</si>
  <si>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</si>
  <si>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</si>
  <si>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</si>
  <si>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</si>
  <si>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</si>
  <si>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</si>
  <si>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</si>
  <si>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</si>
  <si>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</si>
  <si>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</si>
  <si>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</si>
  <si>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</si>
  <si>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</si>
  <si>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</si>
  <si>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</si>
  <si>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</si>
  <si>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</si>
  <si>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</si>
  <si>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</si>
  <si>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</si>
  <si>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</si>
  <si>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</si>
  <si>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</si>
  <si>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</si>
  <si>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</si>
  <si>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</si>
  <si>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</si>
  <si>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</si>
  <si>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</si>
  <si>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</si>
  <si>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</si>
  <si>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</si>
  <si>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</si>
  <si>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</si>
  <si>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</si>
  <si>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</si>
  <si>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</si>
  <si>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</si>
  <si>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</si>
  <si>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</si>
  <si>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</si>
  <si>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</si>
  <si>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</si>
  <si>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</si>
  <si>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</si>
  <si>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</si>
  <si>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</si>
  <si>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</si>
  <si>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</si>
  <si>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</si>
  <si>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</si>
  <si>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</si>
  <si>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</si>
  <si>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</si>
  <si>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</si>
  <si>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</si>
  <si>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</si>
  <si>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</si>
  <si>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</si>
  <si>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</si>
  <si>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</si>
  <si>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</si>
  <si>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</si>
  <si>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</si>
  <si>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</si>
  <si>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</si>
  <si>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</si>
  <si>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</si>
  <si>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</si>
  <si>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</si>
  <si>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</si>
  <si>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</si>
  <si>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</si>
  <si>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</si>
  <si>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</si>
  <si>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</si>
  <si>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</si>
  <si>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</si>
  <si>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</si>
  <si>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</si>
  <si>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</si>
  <si>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</si>
  <si>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</si>
  <si>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</si>
  <si>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</si>
  <si>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</si>
  <si>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</si>
  <si>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</si>
  <si>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</si>
  <si>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</si>
  <si>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</si>
  <si>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</si>
  <si>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</si>
  <si>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</si>
  <si>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</si>
  <si>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</si>
  <si>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</si>
  <si>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</si>
  <si>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</si>
  <si>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</si>
  <si>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</si>
  <si>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</si>
  <si>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</si>
  <si>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</si>
  <si>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</si>
  <si>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</si>
  <si>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</si>
  <si>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</si>
  <si>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</si>
  <si>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</si>
  <si>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</si>
  <si>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</si>
  <si>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</si>
  <si>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</si>
  <si>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</si>
  <si>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</si>
  <si>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</si>
  <si>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</si>
  <si>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</si>
  <si>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</si>
  <si>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</si>
  <si>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</si>
  <si>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</si>
  <si>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</si>
  <si>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</si>
  <si>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</si>
  <si>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</si>
  <si>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</si>
  <si>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</si>
  <si>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</si>
  <si>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</si>
  <si>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</si>
  <si>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</si>
  <si>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</si>
  <si>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</si>
  <si>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</si>
  <si>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</si>
  <si>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</si>
  <si>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</si>
  <si>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</si>
  <si>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</si>
  <si>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</si>
  <si>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</si>
  <si>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</si>
  <si>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</si>
  <si>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</si>
  <si>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</si>
  <si>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</si>
  <si>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</si>
  <si>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</si>
  <si>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</si>
  <si>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</si>
  <si>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</si>
  <si>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</si>
  <si>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</si>
  <si>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</si>
  <si>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</si>
  <si>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</si>
  <si>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</si>
  <si>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</si>
  <si>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</si>
  <si>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</si>
  <si>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</si>
  <si>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</si>
  <si>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</si>
  <si>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</si>
  <si>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</si>
  <si>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</si>
  <si>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</si>
  <si>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</si>
  <si>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</si>
  <si>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</si>
  <si>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</si>
  <si>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</si>
  <si>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</si>
  <si>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</si>
  <si>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</si>
  <si>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</si>
  <si>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</si>
  <si>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</si>
  <si>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</si>
  <si>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</si>
  <si>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</si>
  <si>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</si>
  <si>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</si>
  <si>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</si>
  <si>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</si>
  <si>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</si>
  <si>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</si>
  <si>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</si>
  <si>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</si>
  <si>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</si>
  <si>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</si>
  <si>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</si>
  <si>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</si>
  <si>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</si>
  <si>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</si>
  <si>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</si>
  <si>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</si>
  <si>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</si>
  <si>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</si>
  <si>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</si>
  <si>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</si>
  <si>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</si>
  <si>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</si>
  <si>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</si>
  <si>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</si>
  <si>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</si>
  <si>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</si>
  <si>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</si>
  <si>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</si>
  <si>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</si>
  <si>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</si>
  <si>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</si>
  <si>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</si>
  <si>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</si>
  <si>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</si>
  <si>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</si>
  <si>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</si>
  <si>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</si>
  <si>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</si>
  <si>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</si>
  <si>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</si>
  <si>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</si>
  <si>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</si>
  <si>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</si>
  <si>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</si>
  <si>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</si>
  <si>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</si>
  <si>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</si>
  <si>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</si>
  <si>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</si>
  <si>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</si>
  <si>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</si>
  <si>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</si>
  <si>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</si>
  <si>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</si>
  <si>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</si>
  <si>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</si>
  <si>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</si>
  <si>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</si>
  <si>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</si>
  <si>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</si>
  <si>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</si>
  <si>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</si>
  <si>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</si>
  <si>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</si>
  <si>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</si>
  <si>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</si>
  <si>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</si>
  <si>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</si>
  <si>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</si>
  <si>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</si>
  <si>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</si>
  <si>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</si>
  <si>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</si>
  <si>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</si>
  <si>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</si>
  <si>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</si>
  <si>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</si>
  <si>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</si>
  <si>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</si>
  <si>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</si>
  <si>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</si>
  <si>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</si>
  <si>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</si>
  <si>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</si>
  <si>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</si>
  <si>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</si>
  <si>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</si>
  <si>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</si>
  <si>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</si>
  <si>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</si>
  <si>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</si>
  <si>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</si>
  <si>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</si>
  <si>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</si>
  <si>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</si>
  <si>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</si>
  <si>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</si>
  <si>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</si>
  <si>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</si>
  <si>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</si>
  <si>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</si>
  <si>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</si>
  <si>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</si>
  <si>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</si>
  <si>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</si>
  <si>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</si>
  <si>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</si>
  <si>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</si>
  <si>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</si>
  <si>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</si>
  <si>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</si>
  <si>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</si>
  <si>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</si>
  <si>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</si>
  <si>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</si>
  <si>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</si>
  <si>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</si>
  <si>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</si>
  <si>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</si>
  <si>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</si>
  <si>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</si>
  <si>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</si>
  <si>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</si>
  <si>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</si>
  <si>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</si>
  <si>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</si>
  <si>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</si>
  <si>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</si>
  <si>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</si>
  <si>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</si>
  <si>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</si>
  <si>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</si>
  <si>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</si>
  <si>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</si>
  <si>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</si>
  <si>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</si>
  <si>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</si>
  <si>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</si>
  <si>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</si>
  <si>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</si>
  <si>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</si>
  <si>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</si>
  <si>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</si>
  <si>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</si>
  <si>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</si>
  <si>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</si>
  <si>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</si>
  <si>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</si>
  <si>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</si>
  <si>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</si>
  <si>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</si>
  <si>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</si>
  <si>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</si>
  <si>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</si>
  <si>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</si>
  <si>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</si>
  <si>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</si>
  <si>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</si>
  <si>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</si>
  <si>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</si>
  <si>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</si>
  <si>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</si>
  <si>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</si>
  <si>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</si>
  <si>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</si>
  <si>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</si>
  <si>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</si>
  <si>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</si>
  <si>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</si>
  <si>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</si>
  <si>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</si>
  <si>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</si>
  <si>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</si>
  <si>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</si>
  <si>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</si>
  <si>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</si>
  <si>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</si>
  <si>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</si>
  <si>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</si>
  <si>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</si>
  <si>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</si>
  <si>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</si>
  <si>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</si>
  <si>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</si>
  <si>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</si>
  <si>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</si>
  <si>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</si>
  <si>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</si>
  <si>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</si>
  <si>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</si>
  <si>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</si>
  <si>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</si>
  <si>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</si>
  <si>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</si>
  <si>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</si>
  <si>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</si>
  <si>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</si>
  <si>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</si>
  <si>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</si>
  <si>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</si>
  <si>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</si>
  <si>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</si>
  <si>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</si>
  <si>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</si>
  <si>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</si>
  <si>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</si>
  <si>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</si>
  <si>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</si>
  <si>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</si>
  <si>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</si>
  <si>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</si>
  <si>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</si>
  <si>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</si>
  <si>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</si>
  <si>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</si>
  <si>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</si>
  <si>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</si>
  <si>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</si>
  <si>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</si>
  <si>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</si>
  <si>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</si>
  <si>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</si>
  <si>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</si>
  <si>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</si>
  <si>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</si>
  <si>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</si>
  <si>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</si>
  <si>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</si>
  <si>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</si>
  <si>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</si>
  <si>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</si>
  <si>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</si>
  <si>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</si>
  <si>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</si>
  <si>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</si>
  <si>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</si>
  <si>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</si>
  <si>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</si>
  <si>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</si>
  <si>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</si>
  <si>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</si>
  <si>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</si>
  <si>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</si>
  <si>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</si>
  <si>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</si>
  <si>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</si>
  <si>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</si>
  <si>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</si>
  <si>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</si>
  <si>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</si>
  <si>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</si>
  <si>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</si>
  <si>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</si>
  <si>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</si>
  <si>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</si>
  <si>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</si>
  <si>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</si>
  <si>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</si>
  <si>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</si>
  <si>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</si>
  <si>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</si>
  <si>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</si>
  <si>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</si>
  <si>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</si>
  <si>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</si>
  <si>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</si>
  <si>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</si>
  <si>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</si>
  <si>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</si>
  <si>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</si>
  <si>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</si>
  <si>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</si>
  <si>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</si>
  <si>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</si>
  <si>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</si>
  <si>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</si>
  <si>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</si>
  <si>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</si>
  <si>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</si>
  <si>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</si>
  <si>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</si>
  <si>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</si>
  <si>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</si>
  <si>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</si>
  <si>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</si>
  <si>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</si>
  <si>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</si>
  <si>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</si>
  <si>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</si>
  <si>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</si>
  <si>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</si>
  <si>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</si>
  <si>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</si>
  <si>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</si>
  <si>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</si>
  <si>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</si>
  <si>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</si>
  <si>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</si>
  <si>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</si>
  <si>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</si>
  <si>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</si>
  <si>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</si>
  <si>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</si>
  <si>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</si>
  <si>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</si>
  <si>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</si>
  <si>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</si>
  <si>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</si>
  <si>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</si>
  <si>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</si>
  <si>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</si>
  <si>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</si>
  <si>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</si>
  <si>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</si>
  <si>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</si>
  <si>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</si>
  <si>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</si>
  <si>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</si>
  <si>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</si>
  <si>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</si>
  <si>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</si>
  <si>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</si>
  <si>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</si>
  <si>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</si>
  <si>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</si>
  <si>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</si>
  <si>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</si>
  <si>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</si>
  <si>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</si>
  <si>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</si>
  <si>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</si>
  <si>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</si>
  <si>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</si>
  <si>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</si>
  <si>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</si>
  <si>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</si>
  <si>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</si>
  <si>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</si>
  <si>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</si>
  <si>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</si>
  <si>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</si>
  <si>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</si>
  <si>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</si>
  <si>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</si>
  <si>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</si>
  <si>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</si>
  <si>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</si>
  <si>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</si>
  <si>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</si>
  <si>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</si>
  <si>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</si>
  <si>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</si>
  <si>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</si>
  <si>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</si>
  <si>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</si>
  <si>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</si>
  <si>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</si>
  <si>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</si>
  <si>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</si>
  <si>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</si>
  <si>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</si>
  <si>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</si>
  <si>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</si>
  <si>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</si>
  <si>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</si>
  <si>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</si>
  <si>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</si>
  <si>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</si>
  <si>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</si>
  <si>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</si>
  <si>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</si>
  <si>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</si>
  <si>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</si>
  <si>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</si>
  <si>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</si>
  <si>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</si>
  <si>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</si>
  <si>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</si>
  <si>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</si>
  <si>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</si>
  <si>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</si>
  <si>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</si>
  <si>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</si>
  <si>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</si>
  <si>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</si>
  <si>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</si>
  <si>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</si>
  <si>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</si>
  <si>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</si>
  <si>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</si>
  <si>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</si>
  <si>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</si>
  <si>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</si>
  <si>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</si>
  <si>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</si>
  <si>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</si>
  <si>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</si>
  <si>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</si>
  <si>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</si>
  <si>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</si>
  <si>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</si>
  <si>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</si>
  <si>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</si>
  <si>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</si>
  <si>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</si>
  <si>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</si>
  <si>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</si>
  <si>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</si>
  <si>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</si>
  <si>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</si>
  <si>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</si>
  <si>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</si>
  <si>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</si>
  <si>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</si>
  <si>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</si>
  <si>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</si>
  <si>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</si>
  <si>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</si>
  <si>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</si>
  <si>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</si>
  <si>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</si>
  <si>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</si>
  <si>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</si>
  <si>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</si>
  <si>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</si>
  <si>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</si>
  <si>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</si>
  <si>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</si>
  <si>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</si>
  <si>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</si>
  <si>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</si>
  <si>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</si>
  <si>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</si>
  <si>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</si>
  <si>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</si>
  <si>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</si>
  <si>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</si>
  <si>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</si>
  <si>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</si>
  <si>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</si>
  <si>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</si>
  <si>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</si>
  <si>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</si>
  <si>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</si>
  <si>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</si>
  <si>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</si>
  <si>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</si>
  <si>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</si>
  <si>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</si>
  <si>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</si>
  <si>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</si>
  <si>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</si>
  <si>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</si>
  <si>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</si>
  <si>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</si>
  <si>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</si>
  <si>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</si>
  <si>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</si>
  <si>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</si>
  <si>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</si>
  <si>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</si>
  <si>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</si>
  <si>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</si>
  <si>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</si>
  <si>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</si>
  <si>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</si>
  <si>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</si>
  <si>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</si>
  <si>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</si>
  <si>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</si>
  <si>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</si>
  <si>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</si>
  <si>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</si>
  <si>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</si>
  <si>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</si>
  <si>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</si>
  <si>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</si>
  <si>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</si>
  <si>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</si>
  <si>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</si>
  <si>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</si>
  <si>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</si>
  <si>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</si>
  <si>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</si>
  <si>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</si>
  <si>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</si>
  <si>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</si>
  <si>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</si>
  <si>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</si>
  <si>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</si>
  <si>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</si>
  <si>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</si>
  <si>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</si>
  <si>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</si>
  <si>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</si>
  <si>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</si>
  <si>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</si>
  <si>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</si>
  <si>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</si>
  <si>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</si>
  <si>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</si>
  <si>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</si>
  <si>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</si>
  <si>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</si>
  <si>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</si>
  <si>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</si>
  <si>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</si>
  <si>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</si>
  <si>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</si>
  <si>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</si>
  <si>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</si>
  <si>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</si>
  <si>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</si>
  <si>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</si>
  <si>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</si>
  <si>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</si>
  <si>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</si>
  <si>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</si>
  <si>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</si>
  <si>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</si>
  <si>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</si>
  <si>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</si>
  <si>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</si>
  <si>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</si>
  <si>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</si>
  <si>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</si>
  <si>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</si>
  <si>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</si>
  <si>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</si>
  <si>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</si>
  <si>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</si>
  <si>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</si>
  <si>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</si>
  <si>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</si>
  <si>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</si>
  <si>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</si>
  <si>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</si>
  <si>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</si>
  <si>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</si>
  <si>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</si>
  <si>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</si>
  <si>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</si>
  <si>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</si>
  <si>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</si>
  <si>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</si>
  <si>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</si>
  <si>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</si>
  <si>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</si>
  <si>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</si>
  <si>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</si>
  <si>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</si>
  <si>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</si>
  <si>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</si>
  <si>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</si>
  <si>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</si>
  <si>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</si>
  <si>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</si>
  <si>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</si>
  <si>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</si>
  <si>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</si>
  <si>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</si>
  <si>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</si>
  <si>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</si>
  <si>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</si>
  <si>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</si>
  <si>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</si>
  <si>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</si>
  <si>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</si>
  <si>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</si>
  <si>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</si>
  <si>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</si>
  <si>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</si>
  <si>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</si>
  <si>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</si>
  <si>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</si>
  <si>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</si>
  <si>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</si>
  <si>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</si>
  <si>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</si>
  <si>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</si>
  <si>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</si>
  <si>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</si>
  <si>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</si>
  <si>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</si>
  <si>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</si>
  <si>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</si>
  <si>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</si>
  <si>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</si>
  <si>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</si>
  <si>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</si>
  <si>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</si>
  <si>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</si>
  <si>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</si>
  <si>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</si>
  <si>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</si>
  <si>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</si>
  <si>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</si>
  <si>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</si>
  <si>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</si>
  <si>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</si>
  <si>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</si>
  <si>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</si>
  <si>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</si>
  <si>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</si>
  <si>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</si>
  <si>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</si>
  <si>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</si>
  <si>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</si>
  <si>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</si>
  <si>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</si>
  <si>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</si>
  <si>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</si>
  <si>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</si>
  <si>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</si>
  <si>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</si>
  <si>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</si>
  <si>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</si>
  <si>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</si>
  <si>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</si>
  <si>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</si>
  <si>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</si>
  <si>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</si>
  <si>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</si>
  <si>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</si>
  <si>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</si>
  <si>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</si>
  <si>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</si>
  <si>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</si>
  <si>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</si>
  <si>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</si>
  <si>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</si>
  <si>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</si>
  <si>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</si>
  <si>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</si>
  <si>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</si>
  <si>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</si>
  <si>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</si>
  <si>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</si>
  <si>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</si>
  <si>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</si>
  <si>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</si>
  <si>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</si>
  <si>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</si>
  <si>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</si>
  <si>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</si>
  <si>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</si>
  <si>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</si>
  <si>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</si>
  <si>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</si>
  <si>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</si>
  <si>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</si>
  <si>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</si>
  <si>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</si>
  <si>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</si>
  <si>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</si>
  <si>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</si>
  <si>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</si>
  <si>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</si>
  <si>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</si>
  <si>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</si>
  <si>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</si>
  <si>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</si>
  <si>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</si>
  <si>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</si>
  <si>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</si>
  <si>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</si>
  <si>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</si>
  <si>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</si>
  <si>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</si>
  <si>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</si>
  <si>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</si>
  <si>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</si>
  <si>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</si>
  <si>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</si>
  <si>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</si>
  <si>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</si>
  <si>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</si>
  <si>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</si>
  <si>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</si>
  <si>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</si>
  <si>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</si>
  <si>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</si>
  <si>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</si>
  <si>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</si>
  <si>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</si>
  <si>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</si>
  <si>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</si>
  <si>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</si>
  <si>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</si>
  <si>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</si>
  <si>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</si>
  <si>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</si>
  <si>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</si>
  <si>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</si>
  <si>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</si>
  <si>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</si>
  <si>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</si>
  <si>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</si>
  <si>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</si>
  <si>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</si>
  <si>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</si>
  <si>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</si>
  <si>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</si>
  <si>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</si>
  <si>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</si>
  <si>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</si>
  <si>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</si>
  <si>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</si>
  <si>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</si>
  <si>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</si>
  <si>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</si>
  <si>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</si>
  <si>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</si>
  <si>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</si>
  <si>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</si>
  <si>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</si>
  <si>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</si>
  <si>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</si>
  <si>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</si>
  <si>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</si>
  <si>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</si>
  <si>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</si>
  <si>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</si>
  <si>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</si>
  <si>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</si>
  <si>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</si>
  <si>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</si>
  <si>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</si>
  <si>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</si>
  <si>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</si>
  <si>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</si>
  <si>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</si>
  <si>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</si>
  <si>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</si>
  <si>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</si>
  <si>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</si>
  <si>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</si>
  <si>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</si>
  <si>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</si>
  <si>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</si>
  <si>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</si>
  <si>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</si>
  <si>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</si>
  <si>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</si>
  <si>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</si>
  <si>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</si>
  <si>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</si>
  <si>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</si>
  <si>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</si>
  <si>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</si>
  <si>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</si>
  <si>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</si>
  <si>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</si>
  <si>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</si>
  <si>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</si>
  <si>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</si>
  <si>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</si>
  <si>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</si>
  <si>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</si>
  <si>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</si>
  <si>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</si>
  <si>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</si>
  <si>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</si>
  <si>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</si>
  <si>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</si>
  <si>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</si>
  <si>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</si>
  <si>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</si>
  <si>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</si>
  <si>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</si>
  <si>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</si>
  <si>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</si>
  <si>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</si>
  <si>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</si>
  <si>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</si>
  <si>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</si>
  <si>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</si>
  <si>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</si>
  <si>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</si>
  <si>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</si>
  <si>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</si>
  <si>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</si>
  <si>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</si>
  <si>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</si>
  <si>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</si>
  <si>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</si>
  <si>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</si>
  <si>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</si>
  <si>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</si>
  <si>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</si>
  <si>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</si>
  <si>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</si>
  <si>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</si>
  <si>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</si>
  <si>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</si>
  <si>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</si>
  <si>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</si>
  <si>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</si>
  <si>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</si>
  <si>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</si>
  <si>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</si>
  <si>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</si>
  <si>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</si>
  <si>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</si>
  <si>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</si>
  <si>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</si>
  <si>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</si>
  <si>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</si>
  <si>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</si>
  <si>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</si>
  <si>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</si>
  <si>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</si>
  <si>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</si>
  <si>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</si>
  <si>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</si>
  <si>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</si>
  <si>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</si>
  <si>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</si>
  <si>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</si>
  <si>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</si>
  <si>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</si>
  <si>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</si>
  <si>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</si>
  <si>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</si>
  <si>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</si>
  <si>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</si>
  <si>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</si>
  <si>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</si>
  <si>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</si>
  <si>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</si>
  <si>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</si>
  <si>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</si>
  <si>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</si>
  <si>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</si>
  <si>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</si>
  <si>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</si>
  <si>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</si>
  <si>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</si>
  <si>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</si>
  <si>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</si>
  <si>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</si>
  <si>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</si>
  <si>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</si>
  <si>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</si>
  <si>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</si>
  <si>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</si>
  <si>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</si>
  <si>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</si>
  <si>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</si>
  <si>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</si>
  <si>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</si>
  <si>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</si>
  <si>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</si>
  <si>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</si>
  <si>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</si>
  <si>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</si>
  <si>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</si>
  <si>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</si>
  <si>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</si>
  <si>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</si>
  <si>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</si>
  <si>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</si>
  <si>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</si>
  <si>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</si>
  <si>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</si>
  <si>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</si>
  <si>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</si>
  <si>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</si>
  <si>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</si>
  <si>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</si>
  <si>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</si>
  <si>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</si>
  <si>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</si>
  <si>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</si>
  <si>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</si>
  <si>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</si>
  <si>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</si>
  <si>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</si>
  <si>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</si>
  <si>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</si>
  <si>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</si>
  <si>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</si>
  <si>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</si>
  <si>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</si>
  <si>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</si>
  <si>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</si>
  <si>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</si>
  <si>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</si>
  <si>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</si>
  <si>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</si>
  <si>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</si>
  <si>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</si>
  <si>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</si>
  <si>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</si>
  <si>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</si>
  <si>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</si>
  <si>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</si>
  <si>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</si>
  <si>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</si>
  <si>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</si>
  <si>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</si>
  <si>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</si>
  <si>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</si>
  <si>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</si>
  <si>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</si>
  <si>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</si>
  <si>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</si>
  <si>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</si>
  <si>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</si>
  <si>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</si>
  <si>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</si>
  <si>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</si>
  <si>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</si>
  <si>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</si>
  <si>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</si>
  <si>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</si>
  <si>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</si>
  <si>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</si>
  <si>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</si>
  <si>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</si>
  <si>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</si>
  <si>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</si>
  <si>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</si>
  <si>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</si>
  <si>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</si>
  <si>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</si>
  <si>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</si>
  <si>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</si>
  <si>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</si>
  <si>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</si>
  <si>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</si>
  <si>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</si>
  <si>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</si>
  <si>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</si>
  <si>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</si>
  <si>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</si>
  <si>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</si>
  <si>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</si>
  <si>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</si>
  <si>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</si>
  <si>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</si>
  <si>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</si>
  <si>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</si>
  <si>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</si>
  <si>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</si>
  <si>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</si>
  <si>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</si>
  <si>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</si>
  <si>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</si>
  <si>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</si>
  <si>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</si>
  <si>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</si>
  <si>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</si>
  <si>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</si>
  <si>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</si>
  <si>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</si>
  <si>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</si>
  <si>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</si>
  <si>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</si>
  <si>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</si>
  <si>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</si>
  <si>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</si>
  <si>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</si>
  <si>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</si>
  <si>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</si>
  <si>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</si>
  <si>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</si>
  <si>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</si>
  <si>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</si>
  <si>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</si>
  <si>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</si>
  <si>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</si>
  <si>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</si>
  <si>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</si>
  <si>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</si>
  <si>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</si>
  <si>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</si>
  <si>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</si>
  <si>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</si>
  <si>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</si>
  <si>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</si>
  <si>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</si>
  <si>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</si>
  <si>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</si>
  <si>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</si>
  <si>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</si>
  <si>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</si>
  <si>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</si>
  <si>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</si>
  <si>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</si>
  <si>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</si>
  <si>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</si>
  <si>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</si>
  <si>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</si>
  <si>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</si>
  <si>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</si>
  <si>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</si>
  <si>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</si>
  <si>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</si>
  <si>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</si>
  <si>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</si>
  <si>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</si>
  <si>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</si>
  <si>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</si>
  <si>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</si>
  <si>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</si>
  <si>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</si>
  <si>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</si>
  <si>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</si>
  <si>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</si>
  <si>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</si>
  <si>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</si>
  <si>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</si>
  <si>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</si>
  <si>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</si>
  <si>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</si>
  <si>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</si>
  <si>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</si>
  <si>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</si>
  <si>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</si>
  <si>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</si>
  <si>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</si>
  <si>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</si>
  <si>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</si>
  <si>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</si>
  <si>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</si>
  <si>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</si>
  <si>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</si>
  <si>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</si>
  <si>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</si>
  <si>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</si>
  <si>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</si>
  <si>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</si>
  <si>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</si>
  <si>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</si>
  <si>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</si>
  <si>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</si>
  <si>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</si>
  <si>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</si>
  <si>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</si>
  <si>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</si>
  <si>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</si>
  <si>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</si>
  <si>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</si>
  <si>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</si>
  <si>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</si>
  <si>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</si>
  <si>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</si>
  <si>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</si>
  <si>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</si>
  <si>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</si>
  <si>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</si>
  <si>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</si>
  <si>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</si>
  <si>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</si>
  <si>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</si>
  <si>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</si>
  <si>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</si>
  <si>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</si>
  <si>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</si>
  <si>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</si>
  <si>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</si>
  <si>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</si>
  <si>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</si>
  <si>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</si>
  <si>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</si>
  <si>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</si>
  <si>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</si>
  <si>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</si>
  <si>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</si>
  <si>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</si>
  <si>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</si>
  <si>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</si>
  <si>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</si>
  <si>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</si>
  <si>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</si>
  <si>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</si>
  <si>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</si>
  <si>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</si>
  <si>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</si>
  <si>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</si>
  <si>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</si>
  <si>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</si>
  <si>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</si>
  <si>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</si>
  <si>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</si>
  <si>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</si>
  <si>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</si>
  <si>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</si>
  <si>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</si>
  <si>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</si>
  <si>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</si>
  <si>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</si>
  <si>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</si>
  <si>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</si>
  <si>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</si>
  <si>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</si>
  <si>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</si>
  <si>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</si>
  <si>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</si>
  <si>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</si>
  <si>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</si>
  <si>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</si>
  <si>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</si>
  <si>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</si>
  <si>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</si>
  <si>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</si>
  <si>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</si>
  <si>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</si>
  <si>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</si>
  <si>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</si>
  <si>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</si>
  <si>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</si>
  <si>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</si>
  <si>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</si>
  <si>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</si>
  <si>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</si>
  <si>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</si>
  <si>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</si>
  <si>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</si>
  <si>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</si>
  <si>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</si>
  <si>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</si>
  <si>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</si>
  <si>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</si>
  <si>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</si>
  <si>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</si>
  <si>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</si>
  <si>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</si>
  <si>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</si>
  <si>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</si>
  <si>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</si>
  <si>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</si>
  <si>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</si>
  <si>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</si>
  <si>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</si>
  <si>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</si>
  <si>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</si>
  <si>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</si>
  <si>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</si>
  <si>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</si>
  <si>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</si>
  <si>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</si>
  <si>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</si>
  <si>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</si>
  <si>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</si>
  <si>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</si>
  <si>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</si>
  <si>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</si>
  <si>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</si>
  <si>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</si>
  <si>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</si>
  <si>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</si>
  <si>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</si>
  <si>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</si>
  <si>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</si>
  <si>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</si>
  <si>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</si>
  <si>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</si>
  <si>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</si>
  <si>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</si>
  <si>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</si>
  <si>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</si>
  <si>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</si>
  <si>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</si>
  <si>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</si>
  <si>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</si>
  <si>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</si>
  <si>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</si>
  <si>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</si>
  <si>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</si>
  <si>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</si>
  <si>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</si>
  <si>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</si>
  <si>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</si>
  <si>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</si>
  <si>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</si>
  <si>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</si>
  <si>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</si>
  <si>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</si>
  <si>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</si>
  <si>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</si>
  <si>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</si>
  <si>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</si>
  <si>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</si>
  <si>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</si>
  <si>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</si>
  <si>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</si>
  <si>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</si>
  <si>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</si>
  <si>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</si>
  <si>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</si>
  <si>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</si>
  <si>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</si>
  <si>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</si>
  <si>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</si>
  <si>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</si>
  <si>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</si>
  <si>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</si>
  <si>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</si>
  <si>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</si>
  <si>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</si>
  <si>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</si>
  <si>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</si>
  <si>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</si>
  <si>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</si>
  <si>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</si>
  <si>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</si>
  <si>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</si>
  <si>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</si>
  <si>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</si>
  <si>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</si>
  <si>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</si>
  <si>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</si>
  <si>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</si>
  <si>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</si>
  <si>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</si>
  <si>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</si>
  <si>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</si>
  <si>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</si>
  <si>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</si>
  <si>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</si>
  <si>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</si>
  <si>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</si>
  <si>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</si>
  <si>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</si>
  <si>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</si>
  <si>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</si>
  <si>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</si>
  <si>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</si>
  <si>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</si>
  <si>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</si>
  <si>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</si>
  <si>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</si>
  <si>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</si>
  <si>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</si>
  <si>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</si>
  <si>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</si>
  <si>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</si>
  <si>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</si>
  <si>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</si>
  <si>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</si>
  <si>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</si>
  <si>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</si>
  <si>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</si>
  <si>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</si>
  <si>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</si>
  <si>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</si>
  <si>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</si>
  <si>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</si>
  <si>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</si>
  <si>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</si>
  <si>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</si>
  <si>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</si>
  <si>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</si>
  <si>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</si>
  <si>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</si>
  <si>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</si>
  <si>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</si>
  <si>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</si>
  <si>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</si>
  <si>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</si>
  <si>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</si>
  <si>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</si>
  <si>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</si>
  <si>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</si>
  <si>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</si>
  <si>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</si>
  <si>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</si>
  <si>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</si>
  <si>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</si>
  <si>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</si>
  <si>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</si>
  <si>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</si>
  <si>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</si>
  <si>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</si>
  <si>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</si>
  <si>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</si>
  <si>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</si>
  <si>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</si>
  <si>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</si>
  <si>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</si>
  <si>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</si>
  <si>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</si>
  <si>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</si>
  <si>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</si>
  <si>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</si>
  <si>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</si>
  <si>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</si>
  <si>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</si>
  <si>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</si>
  <si>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</si>
  <si>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</si>
  <si>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</si>
  <si>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</si>
  <si>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</si>
  <si>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</si>
  <si>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</si>
  <si>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</si>
  <si>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</si>
  <si>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</si>
  <si>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</si>
  <si>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</si>
  <si>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</si>
  <si>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</si>
  <si>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</si>
  <si>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</si>
  <si>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</si>
  <si>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</si>
  <si>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</si>
  <si>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</si>
  <si>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</si>
  <si>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</si>
  <si>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</si>
  <si>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</si>
  <si>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</si>
  <si>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</si>
  <si>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</si>
  <si>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</si>
  <si>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</si>
  <si>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</si>
  <si>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</si>
  <si>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</si>
  <si>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</si>
  <si>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</si>
  <si>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</si>
  <si>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</si>
  <si>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</si>
  <si>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</si>
  <si>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</si>
  <si>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</si>
  <si>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</si>
  <si>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</si>
  <si>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</si>
  <si>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</si>
  <si>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</si>
  <si>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</si>
  <si>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</si>
  <si>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</si>
  <si>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</si>
  <si>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</si>
  <si>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</si>
  <si>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</si>
  <si>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</si>
  <si>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</si>
  <si>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</si>
  <si>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</si>
  <si>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</si>
  <si>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</si>
  <si>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</si>
  <si>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</si>
  <si>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</si>
  <si>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</si>
  <si>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</si>
  <si>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</si>
  <si>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</si>
  <si>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</si>
  <si>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</si>
  <si>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</si>
  <si>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</si>
  <si>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</si>
  <si>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</si>
  <si>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</si>
  <si>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</si>
  <si>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</si>
  <si>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</si>
  <si>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</si>
  <si>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</si>
  <si>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</si>
  <si>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</si>
  <si>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</si>
  <si>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</si>
  <si>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</si>
  <si>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</si>
  <si>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</si>
  <si>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</si>
  <si>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</si>
  <si>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</si>
  <si>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</si>
  <si>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</si>
  <si>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</si>
  <si>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</si>
  <si>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</si>
  <si>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</si>
  <si>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</si>
  <si>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</si>
  <si>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</si>
  <si>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</si>
  <si>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</si>
  <si>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</si>
  <si>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</si>
  <si>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</si>
  <si>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</si>
  <si>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</si>
  <si>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</si>
  <si>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</si>
  <si>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</si>
  <si>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</si>
  <si>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</si>
  <si>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</si>
  <si>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</si>
  <si>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</si>
  <si>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</si>
  <si>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</si>
  <si>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</si>
  <si>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</si>
  <si>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</si>
  <si>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</si>
  <si>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</si>
  <si>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</si>
  <si>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</si>
  <si>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</si>
  <si>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</si>
  <si>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</si>
  <si>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</si>
  <si>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</si>
  <si>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</si>
  <si>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</si>
  <si>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</si>
  <si>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</si>
  <si>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</si>
  <si>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</si>
  <si>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</si>
  <si>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</si>
  <si>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</si>
  <si>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</si>
  <si>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</si>
  <si>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</si>
  <si>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</si>
  <si>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</si>
  <si>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</si>
  <si>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</si>
  <si>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</si>
  <si>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</si>
  <si>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</si>
  <si>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</si>
  <si>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</si>
  <si>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</si>
  <si>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</si>
  <si>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</si>
  <si>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</si>
  <si>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</si>
  <si>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</si>
  <si>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</si>
  <si>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</si>
  <si>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</si>
  <si>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</si>
  <si>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</si>
  <si>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</si>
  <si>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</si>
  <si>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</si>
  <si>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</si>
  <si>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</si>
  <si>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</si>
  <si>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</si>
  <si>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</si>
  <si>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</si>
  <si>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</si>
  <si>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</si>
  <si>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</si>
  <si>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</si>
  <si>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</si>
  <si>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</si>
  <si>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</si>
  <si>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</si>
  <si>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</si>
  <si>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</si>
  <si>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</si>
  <si>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</si>
  <si>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</si>
  <si>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</si>
  <si>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</si>
  <si>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</si>
  <si>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</si>
  <si>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</si>
  <si>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</si>
  <si>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</si>
  <si>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</si>
  <si>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</si>
  <si>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</si>
  <si>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</si>
  <si>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</si>
  <si>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</si>
  <si>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</si>
  <si>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</si>
  <si>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</si>
  <si>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</si>
  <si>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</si>
  <si>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</si>
  <si>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</si>
  <si>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</si>
  <si>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</si>
  <si>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</si>
  <si>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</si>
  <si>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</si>
  <si>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</si>
  <si>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</si>
  <si>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</si>
  <si>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</si>
  <si>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</si>
  <si>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</si>
  <si>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</si>
  <si>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</si>
  <si>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</si>
  <si>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</si>
  <si>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</si>
  <si>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</si>
  <si>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</si>
  <si>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</si>
  <si>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</si>
  <si>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</si>
  <si>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</si>
  <si>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</si>
  <si>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</si>
  <si>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</si>
  <si>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</si>
  <si>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</si>
  <si>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</si>
  <si>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</si>
  <si>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</si>
  <si>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</si>
  <si>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</si>
  <si>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</si>
  <si>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</si>
  <si>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</si>
  <si>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</si>
  <si>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</si>
  <si>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</si>
  <si>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</si>
  <si>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</si>
  <si>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</si>
  <si>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</si>
  <si>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</si>
  <si>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</si>
  <si>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</si>
  <si>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</si>
  <si>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</si>
  <si>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</si>
  <si>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</si>
  <si>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</si>
  <si>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</si>
  <si>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</si>
  <si>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</si>
  <si>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</si>
  <si>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</si>
  <si>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</si>
  <si>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</si>
  <si>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</si>
  <si>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</si>
  <si>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</si>
  <si>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</si>
  <si>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</si>
  <si>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</si>
  <si>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</si>
  <si>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</si>
  <si>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</si>
  <si>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</si>
  <si>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</si>
  <si>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</si>
  <si>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</si>
  <si>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</si>
  <si>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</si>
  <si>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</si>
  <si>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</si>
  <si>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</si>
  <si>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</si>
  <si>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</si>
  <si>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</si>
  <si>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</si>
  <si>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</si>
  <si>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</si>
  <si>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</si>
  <si>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</si>
  <si>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</si>
  <si>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</si>
  <si>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</si>
  <si>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</si>
  <si>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</si>
  <si>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</si>
  <si>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</si>
  <si>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</si>
  <si>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</si>
  <si>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</si>
  <si>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</si>
  <si>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</si>
  <si>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</si>
  <si>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</si>
  <si>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</si>
  <si>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</si>
  <si>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</si>
  <si>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</si>
  <si>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</si>
  <si>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</si>
  <si>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</si>
  <si>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</si>
  <si>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</si>
  <si>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</si>
  <si>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</si>
  <si>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</si>
  <si>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</si>
  <si>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</si>
  <si>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</si>
  <si>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</si>
  <si>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</si>
  <si>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</si>
  <si>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</si>
  <si>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</si>
  <si>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</si>
  <si>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</si>
  <si>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</si>
  <si>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</si>
  <si>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</si>
  <si>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</si>
  <si>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</si>
  <si>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</si>
  <si>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</si>
  <si>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</si>
  <si>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</si>
  <si>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</si>
  <si>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</si>
  <si>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</si>
  <si>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</si>
  <si>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</si>
  <si>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</si>
  <si>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</si>
  <si>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</si>
  <si>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</si>
  <si>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</si>
  <si>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</si>
  <si>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</si>
  <si>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</si>
  <si>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</si>
  <si>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</si>
  <si>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</si>
  <si>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</si>
  <si>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</si>
  <si>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</si>
  <si>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</si>
  <si>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</si>
  <si>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</si>
  <si>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</si>
  <si>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</si>
  <si>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</si>
  <si>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</si>
  <si>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</si>
  <si>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</si>
  <si>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</si>
  <si>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</si>
  <si>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</si>
  <si>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</si>
  <si>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</si>
  <si>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</si>
  <si>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</si>
  <si>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</si>
  <si>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</si>
  <si>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</si>
  <si>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</si>
  <si>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</si>
  <si>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</si>
  <si>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</si>
  <si>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</si>
  <si>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</si>
  <si>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</si>
  <si>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</si>
  <si>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</si>
  <si>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</si>
  <si>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</si>
  <si>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</si>
  <si>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</si>
  <si>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</si>
  <si>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</si>
  <si>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</si>
  <si>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</si>
  <si>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</si>
  <si>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</si>
  <si>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</si>
  <si>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</si>
  <si>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</si>
  <si>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</si>
  <si>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</si>
  <si>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</si>
  <si>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</si>
  <si>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</si>
  <si>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</si>
  <si>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</si>
  <si>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</si>
  <si>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</si>
  <si>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</si>
  <si>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</si>
  <si>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</si>
  <si>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</si>
  <si>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</si>
  <si>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</si>
  <si>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</si>
  <si>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</si>
  <si>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</si>
  <si>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</si>
  <si>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</si>
  <si>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</si>
  <si>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</si>
  <si>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</si>
  <si>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</si>
  <si>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</si>
  <si>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</si>
  <si>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</si>
  <si>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</si>
  <si>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</si>
  <si>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</si>
  <si>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</si>
  <si>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</si>
  <si>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</si>
  <si>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</si>
  <si>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</si>
  <si>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</si>
  <si>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</si>
  <si>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</si>
  <si>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</si>
  <si>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</si>
  <si>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</si>
  <si>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</si>
  <si>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</si>
  <si>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</si>
  <si>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</si>
  <si>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</si>
  <si>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</si>
  <si>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</si>
  <si>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</si>
  <si>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</si>
  <si>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</si>
  <si>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</si>
  <si>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</si>
  <si>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</si>
  <si>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</si>
  <si>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</si>
  <si>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</si>
  <si>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</si>
  <si>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</si>
  <si>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</si>
  <si>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</si>
  <si>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</si>
  <si>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</si>
  <si>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</si>
  <si>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</si>
  <si>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</si>
  <si>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</si>
  <si>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</si>
  <si>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</si>
  <si>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</si>
  <si>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</si>
  <si>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</si>
  <si>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</si>
  <si>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</si>
  <si>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</si>
  <si>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</si>
  <si>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</si>
  <si>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</si>
  <si>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</si>
  <si>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</si>
  <si>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</si>
  <si>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</si>
  <si>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</si>
  <si>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</si>
  <si>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</si>
  <si>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</si>
  <si>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</si>
  <si>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</si>
  <si>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</si>
  <si>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</si>
  <si>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</si>
  <si>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</si>
  <si>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</si>
  <si>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</si>
  <si>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</si>
  <si>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</si>
  <si>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</si>
  <si>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</si>
  <si>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</si>
  <si>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</si>
  <si>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</si>
  <si>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</si>
  <si>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</si>
  <si>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</si>
  <si>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</si>
  <si>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</si>
  <si>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</si>
  <si>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</si>
  <si>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</si>
  <si>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</si>
  <si>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</si>
  <si>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</si>
  <si>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</si>
  <si>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</si>
  <si>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</si>
  <si>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</si>
  <si>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</si>
  <si>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</si>
  <si>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</si>
  <si>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</si>
  <si>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</si>
  <si>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</si>
  <si>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</si>
  <si>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</si>
  <si>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</si>
  <si>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</si>
  <si>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</si>
  <si>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</si>
  <si>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</si>
  <si>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</si>
  <si>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</si>
  <si>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</si>
  <si>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</si>
  <si>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</si>
  <si>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</si>
  <si>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</si>
  <si>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</si>
  <si>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</si>
  <si>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</si>
  <si>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</si>
  <si>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</si>
  <si>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</si>
  <si>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</si>
  <si>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</si>
  <si>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</si>
  <si>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</si>
  <si>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</si>
  <si>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</si>
  <si>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</si>
  <si>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</si>
  <si>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</si>
  <si>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</si>
  <si>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</si>
  <si>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</si>
  <si>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</si>
  <si>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</si>
  <si>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</si>
  <si>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</si>
  <si>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</si>
  <si>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</si>
  <si>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</si>
  <si>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</si>
  <si>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</si>
  <si>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</si>
  <si>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</si>
  <si>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</si>
  <si>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</si>
  <si>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</si>
  <si>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</si>
  <si>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</si>
  <si>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</si>
  <si>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</si>
  <si>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</si>
  <si>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</si>
  <si>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</si>
  <si>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</si>
  <si>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</si>
  <si>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</si>
  <si>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</si>
  <si>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</si>
  <si>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</si>
  <si>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</si>
  <si>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</si>
  <si>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</si>
  <si>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</si>
  <si>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</si>
  <si>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</si>
  <si>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</si>
  <si>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</si>
  <si>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</si>
  <si>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</si>
  <si>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</si>
  <si>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</si>
  <si>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</si>
  <si>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</si>
  <si>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</si>
  <si>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</si>
  <si>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</si>
  <si>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</si>
  <si>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</si>
  <si>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</si>
  <si>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</si>
  <si>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</si>
  <si>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</si>
  <si>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</si>
  <si>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</si>
  <si>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</si>
  <si>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</si>
  <si>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</si>
  <si>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</si>
  <si>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</si>
  <si>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</si>
  <si>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</si>
  <si>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</si>
  <si>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</si>
  <si>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</si>
  <si>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</si>
  <si>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</si>
  <si>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</si>
  <si>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</si>
  <si>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</si>
  <si>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</si>
  <si>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</si>
  <si>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</si>
  <si>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</si>
  <si>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</si>
  <si>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</si>
  <si>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</si>
  <si>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</si>
  <si>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</si>
  <si>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</si>
  <si>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</si>
  <si>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</si>
  <si>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</si>
  <si>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</si>
  <si>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</si>
  <si>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</si>
  <si>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</si>
  <si>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</si>
  <si>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</si>
  <si>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</si>
  <si>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</si>
  <si>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</si>
  <si>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</si>
  <si>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</si>
  <si>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</si>
  <si>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</si>
  <si>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</si>
  <si>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</si>
  <si>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</si>
  <si>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</si>
  <si>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</si>
  <si>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</si>
  <si>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</si>
  <si>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</si>
  <si>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</si>
  <si>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</si>
  <si>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</si>
  <si>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</si>
  <si>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</si>
  <si>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</si>
  <si>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</si>
  <si>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</si>
  <si>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</si>
  <si>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</si>
  <si>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</si>
  <si>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</si>
  <si>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</si>
  <si>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</si>
  <si>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</si>
  <si>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</si>
  <si>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</si>
  <si>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</si>
  <si>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</si>
  <si>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</si>
  <si>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</si>
  <si>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</si>
  <si>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</si>
  <si>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</si>
  <si>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</si>
  <si>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</si>
  <si>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</si>
  <si>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</si>
  <si>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</si>
  <si>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</si>
  <si>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</si>
  <si>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</si>
  <si>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</si>
  <si>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</si>
  <si>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</si>
  <si>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</si>
  <si>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</si>
  <si>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</si>
  <si>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</si>
  <si>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</si>
  <si>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</si>
  <si>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</si>
  <si>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</si>
  <si>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</si>
  <si>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</si>
  <si>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</si>
  <si>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</si>
  <si>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</si>
  <si>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</si>
  <si>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</si>
  <si>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</si>
  <si>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</si>
  <si>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</si>
  <si>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</si>
  <si>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</si>
  <si>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</si>
  <si>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</si>
  <si>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</si>
  <si>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</si>
  <si>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</si>
  <si>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</si>
  <si>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</si>
  <si>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</si>
  <si>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</si>
  <si>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</si>
  <si>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</si>
  <si>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</si>
  <si>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</si>
  <si>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</si>
  <si>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</si>
  <si>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</si>
  <si>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</si>
  <si>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</si>
  <si>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</si>
  <si>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</si>
  <si>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</si>
  <si>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</si>
  <si>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</si>
  <si>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</si>
  <si>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</si>
  <si>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</si>
  <si>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</si>
  <si>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</si>
  <si>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</si>
  <si>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</si>
  <si>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</si>
  <si>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</si>
  <si>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</si>
  <si>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</si>
  <si>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</si>
  <si>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</si>
  <si>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</si>
  <si>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</si>
  <si>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</si>
  <si>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</si>
  <si>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</si>
  <si>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</si>
  <si>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</si>
  <si>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</si>
  <si>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</si>
  <si>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</si>
  <si>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</si>
  <si>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</si>
  <si>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</si>
  <si>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</si>
  <si>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</si>
  <si>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</si>
  <si>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</si>
  <si>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</si>
  <si>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</si>
  <si>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</si>
  <si>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</si>
  <si>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</si>
  <si>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</si>
  <si>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</si>
  <si>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</si>
  <si>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</si>
  <si>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</si>
  <si>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</si>
  <si>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</si>
  <si>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</si>
  <si>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</si>
  <si>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</si>
  <si>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</si>
  <si>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</si>
  <si>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</si>
  <si>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</si>
  <si>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</si>
  <si>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</si>
  <si>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</si>
  <si>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</si>
  <si>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</si>
  <si>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</si>
  <si>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</si>
  <si>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</si>
  <si>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</si>
  <si>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</si>
  <si>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</si>
  <si>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</si>
  <si>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</si>
  <si>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</si>
  <si>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</si>
  <si>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</si>
  <si>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</si>
  <si>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</si>
  <si>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</si>
  <si>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</si>
  <si>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</si>
  <si>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</si>
  <si>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</si>
  <si>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</si>
  <si>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</si>
  <si>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</si>
  <si>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</si>
  <si>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</si>
  <si>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</si>
  <si>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</si>
  <si>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</si>
  <si>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</si>
  <si>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</si>
  <si>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</si>
  <si>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</si>
  <si>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</si>
  <si>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</si>
  <si>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</si>
  <si>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</si>
  <si>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</si>
  <si>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</si>
  <si>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</si>
  <si>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</si>
  <si>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</si>
  <si>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</si>
  <si>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</si>
  <si>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</si>
  <si>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</si>
  <si>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</si>
  <si>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</si>
  <si>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</si>
  <si>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</si>
  <si>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</si>
  <si>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</si>
  <si>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</si>
  <si>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</si>
  <si>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</si>
  <si>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</si>
  <si>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</si>
  <si>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</si>
  <si>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</si>
  <si>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</si>
  <si>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</si>
  <si>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</si>
  <si>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</si>
  <si>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</si>
  <si>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</si>
  <si>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</si>
  <si>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</si>
  <si>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</si>
  <si>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</si>
  <si>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</si>
  <si>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</si>
  <si>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</si>
  <si>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</si>
  <si>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</si>
  <si>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</si>
  <si>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</si>
  <si>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</si>
  <si>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</si>
  <si>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</si>
  <si>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</si>
  <si>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</si>
  <si>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</si>
  <si>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</si>
  <si>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</si>
  <si>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</si>
  <si>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</si>
  <si>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</si>
  <si>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</si>
  <si>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</si>
  <si>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</si>
  <si>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</si>
  <si>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</si>
  <si>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</si>
  <si>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</si>
  <si>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</si>
  <si>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</si>
  <si>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</si>
  <si>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</si>
  <si>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</si>
  <si>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</si>
  <si>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</si>
  <si>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</si>
  <si>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</si>
  <si>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</si>
  <si>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</si>
  <si>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</si>
  <si>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</si>
  <si>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</si>
  <si>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</si>
  <si>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</si>
  <si>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</si>
  <si>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</si>
  <si>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</si>
  <si>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</si>
  <si>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</si>
  <si>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</si>
  <si>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</si>
  <si>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</si>
  <si>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</si>
  <si>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</si>
  <si>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</si>
  <si>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</si>
  <si>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</si>
  <si>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</si>
  <si>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</si>
  <si>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</si>
  <si>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</si>
  <si>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</si>
  <si>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</si>
  <si>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</si>
  <si>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</si>
  <si>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</si>
  <si>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</si>
  <si>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</si>
  <si>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</si>
  <si>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</si>
  <si>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</si>
  <si>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</si>
  <si>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</si>
  <si>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</si>
  <si>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</si>
  <si>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</si>
  <si>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</si>
  <si>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</si>
  <si>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</si>
  <si>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</si>
  <si>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</si>
  <si>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</si>
  <si>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</si>
  <si>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</si>
  <si>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</si>
  <si>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</si>
  <si>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</si>
  <si>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</si>
  <si>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</si>
  <si>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</si>
  <si>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</si>
  <si>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</si>
  <si>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</si>
  <si>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</si>
  <si>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</si>
  <si>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</si>
  <si>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</si>
  <si>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</si>
  <si>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</si>
  <si>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</si>
  <si>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</si>
  <si>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</si>
  <si>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</si>
  <si>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</si>
  <si>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</si>
  <si>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</si>
  <si>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</si>
  <si>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</si>
  <si>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</si>
  <si>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</si>
  <si>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</si>
  <si>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</si>
  <si>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</si>
  <si>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</si>
  <si>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</si>
  <si>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</si>
  <si>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</si>
  <si>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</si>
  <si>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</si>
  <si>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</si>
  <si>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</si>
  <si>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</si>
  <si>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</si>
  <si>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</si>
  <si>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</si>
  <si>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</si>
  <si>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</si>
  <si>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</si>
  <si>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</si>
  <si>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</si>
  <si>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</si>
  <si>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</si>
  <si>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</si>
  <si>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</si>
  <si>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</si>
  <si>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</si>
  <si>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</si>
  <si>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</si>
  <si>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</si>
  <si>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</si>
  <si>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</si>
  <si>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</si>
  <si>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</si>
  <si>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</si>
  <si>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</si>
  <si>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</si>
  <si>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</si>
  <si>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</si>
  <si>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</si>
  <si>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</si>
  <si>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</si>
  <si>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</si>
  <si>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</si>
  <si>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</si>
  <si>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</si>
  <si>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</si>
  <si>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</si>
  <si>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</si>
  <si>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</si>
  <si>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</si>
  <si>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</si>
  <si>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</si>
  <si>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</si>
  <si>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</si>
  <si>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</si>
  <si>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</si>
  <si>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</si>
  <si>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</si>
  <si>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</si>
  <si>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</si>
  <si>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</si>
  <si>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</si>
  <si>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</si>
  <si>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</si>
  <si>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</si>
  <si>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</si>
  <si>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</si>
  <si>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</si>
  <si>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</si>
  <si>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</si>
  <si>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</si>
  <si>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</si>
  <si>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</si>
  <si>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</si>
  <si>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</si>
  <si>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</si>
  <si>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</si>
  <si>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</si>
  <si>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</si>
  <si>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</si>
  <si>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</si>
  <si>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</si>
  <si>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</si>
  <si>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</si>
  <si>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</si>
  <si>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</si>
  <si>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</si>
  <si>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</si>
  <si>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</si>
  <si>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</si>
  <si>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</si>
  <si>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</si>
  <si>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</si>
  <si>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</si>
  <si>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</si>
  <si>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</si>
  <si>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</si>
  <si>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</si>
  <si>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</si>
  <si>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</si>
  <si>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</si>
  <si>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</si>
  <si>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</si>
  <si>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</si>
  <si>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</si>
  <si>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</si>
  <si>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</si>
  <si>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</si>
  <si>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</si>
  <si>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</si>
  <si>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</si>
  <si>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</si>
  <si>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</si>
  <si>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</si>
  <si>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</si>
  <si>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</si>
  <si>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</si>
  <si>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</si>
  <si>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</si>
  <si>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</si>
  <si>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</si>
  <si>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</si>
  <si>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</si>
  <si>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</si>
  <si>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</si>
  <si>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</si>
  <si>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</si>
  <si>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</si>
  <si>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</si>
  <si>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</si>
  <si>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</si>
  <si>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</si>
  <si>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</si>
  <si>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</si>
  <si>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</si>
  <si>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</si>
  <si>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</si>
  <si>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</si>
  <si>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</si>
  <si>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</si>
  <si>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</si>
  <si>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</si>
  <si>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</si>
  <si>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</si>
  <si>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</si>
  <si>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</si>
  <si>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</si>
  <si>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</si>
  <si>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</si>
  <si>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</si>
  <si>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</si>
  <si>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</si>
  <si>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</si>
  <si>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</si>
  <si>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</si>
  <si>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</si>
  <si>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</si>
  <si>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</si>
  <si>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</si>
  <si>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</si>
  <si>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</si>
  <si>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</si>
  <si>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</si>
  <si>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</si>
  <si>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</si>
  <si>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</si>
  <si>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</si>
  <si>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</si>
  <si>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</si>
  <si>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</si>
  <si>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</si>
  <si>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</si>
  <si>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</si>
  <si>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</si>
  <si>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</si>
  <si>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</si>
  <si>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</si>
  <si>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</si>
  <si>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</si>
  <si>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</si>
  <si>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</si>
  <si>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</si>
  <si>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</si>
  <si>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</si>
  <si>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</si>
  <si>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</si>
  <si>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</si>
  <si>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</si>
  <si>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</si>
  <si>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</si>
  <si>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</si>
  <si>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</si>
  <si>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</si>
  <si>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</si>
  <si>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</si>
  <si>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</si>
  <si>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</si>
  <si>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</si>
  <si>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</si>
  <si>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</si>
  <si>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</si>
  <si>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</si>
  <si>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</si>
  <si>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</si>
  <si>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</si>
  <si>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</si>
  <si>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</si>
  <si>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</si>
  <si>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</si>
  <si>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</si>
  <si>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</si>
  <si>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</si>
  <si>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</si>
  <si>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</si>
  <si>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</si>
  <si>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</si>
  <si>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</si>
  <si>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</si>
  <si>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</si>
  <si>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</si>
  <si>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</si>
  <si>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</si>
  <si>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</si>
  <si>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</si>
  <si>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</si>
  <si>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</si>
  <si>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</si>
  <si>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</si>
  <si>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</si>
  <si>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</si>
  <si>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</si>
  <si>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</si>
  <si>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</si>
  <si>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</si>
  <si>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</si>
  <si>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</si>
  <si>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</si>
  <si>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</si>
  <si>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</si>
  <si>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</si>
  <si>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</si>
  <si>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</si>
  <si>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</si>
  <si>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</si>
  <si>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</si>
  <si>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</si>
  <si>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</si>
  <si>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</si>
  <si>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</si>
  <si>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</si>
  <si>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</si>
  <si>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</si>
  <si>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</si>
  <si>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</si>
  <si>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</si>
  <si>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</si>
  <si>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</si>
  <si>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</si>
  <si>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</si>
  <si>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</si>
  <si>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</si>
  <si>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</si>
  <si>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</si>
  <si>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</si>
  <si>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</si>
  <si>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</si>
  <si>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</si>
  <si>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</si>
  <si>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</si>
  <si>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</si>
  <si>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</si>
  <si>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</si>
  <si>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</si>
  <si>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</si>
  <si>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</si>
  <si>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</si>
  <si>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</si>
  <si>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</si>
  <si>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</si>
  <si>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</si>
  <si>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</si>
  <si>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</si>
  <si>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</si>
  <si>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</si>
  <si>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</si>
  <si>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</si>
  <si>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</si>
  <si>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</si>
  <si>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</si>
  <si>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</si>
  <si>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</si>
  <si>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</si>
  <si>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</si>
  <si>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</si>
  <si>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</si>
  <si>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</si>
  <si>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</si>
  <si>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</si>
  <si>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</si>
  <si>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</si>
  <si>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</si>
  <si>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</si>
  <si>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</si>
  <si>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</si>
  <si>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</si>
  <si>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</si>
  <si>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</si>
  <si>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</si>
  <si>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</si>
  <si>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</si>
  <si>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</si>
  <si>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</si>
  <si>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</si>
  <si>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</si>
  <si>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</si>
  <si>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</si>
  <si>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</si>
  <si>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</si>
  <si>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</si>
  <si>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</si>
  <si>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</si>
  <si>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</si>
  <si>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</si>
  <si>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</si>
  <si>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</si>
  <si>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</si>
  <si>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</si>
  <si>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</si>
  <si>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</si>
  <si>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</si>
  <si>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</si>
  <si>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</si>
  <si>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</si>
  <si>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</si>
  <si>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</si>
  <si>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</si>
  <si>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</si>
  <si>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</si>
  <si>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</si>
  <si>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</si>
  <si>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</si>
  <si>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</si>
  <si>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</si>
  <si>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</si>
  <si>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</si>
  <si>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</si>
  <si>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</si>
  <si>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</si>
  <si>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</si>
  <si>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</si>
  <si>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</si>
  <si>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</si>
  <si>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</si>
  <si>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</si>
  <si>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</si>
  <si>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</si>
  <si>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</si>
  <si>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</si>
  <si>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</si>
  <si>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</si>
  <si>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</si>
  <si>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</si>
  <si>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</si>
  <si>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</si>
  <si>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</si>
  <si>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</si>
  <si>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</si>
  <si>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</si>
  <si>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</si>
  <si>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</si>
  <si>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</si>
  <si>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</si>
  <si>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</si>
  <si>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</si>
  <si>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</si>
  <si>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</si>
  <si>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</si>
  <si>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</si>
  <si>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</si>
  <si>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</si>
  <si>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</si>
  <si>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</si>
  <si>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</si>
  <si>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</si>
  <si>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</si>
  <si>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</si>
  <si>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</si>
  <si>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</si>
  <si>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</si>
  <si>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</si>
  <si>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</si>
  <si>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</si>
  <si>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</si>
  <si>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</si>
  <si>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</si>
  <si>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</si>
  <si>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</si>
  <si>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</si>
  <si>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</si>
  <si>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</si>
  <si>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</si>
  <si>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</si>
  <si>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</si>
  <si>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</si>
  <si>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</si>
  <si>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</si>
  <si>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</si>
  <si>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</si>
  <si>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</si>
  <si>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</si>
  <si>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</si>
  <si>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</si>
  <si>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</si>
  <si>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</si>
  <si>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</si>
  <si>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</si>
  <si>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</si>
  <si>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</si>
  <si>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</si>
  <si>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</si>
  <si>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</si>
  <si>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</si>
  <si>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</si>
  <si>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</si>
  <si>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</si>
  <si>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</si>
  <si>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</si>
  <si>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</si>
  <si>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</si>
  <si>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</si>
  <si>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</si>
  <si>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</si>
  <si>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</si>
  <si>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</si>
  <si>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</si>
  <si>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</si>
  <si>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</si>
  <si>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</si>
  <si>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</si>
  <si>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</si>
  <si>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</si>
  <si>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</si>
  <si>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</si>
  <si>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</si>
  <si>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</si>
  <si>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</si>
  <si>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</si>
  <si>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</si>
  <si>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</si>
  <si>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</si>
  <si>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</si>
  <si>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</si>
  <si>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</si>
  <si>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</si>
  <si>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</si>
  <si>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</si>
  <si>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</si>
  <si>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</si>
  <si>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</si>
  <si>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</si>
  <si>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</si>
  <si>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</si>
  <si>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</si>
  <si>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</si>
  <si>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</si>
  <si>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</si>
  <si>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</si>
  <si>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</si>
  <si>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</si>
  <si>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</si>
  <si>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</si>
  <si>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</si>
  <si>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</si>
  <si>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</si>
  <si>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</si>
  <si>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</si>
  <si>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</si>
  <si>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</si>
  <si>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</si>
  <si>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</si>
  <si>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</si>
  <si>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</si>
  <si>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</si>
  <si>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</si>
  <si>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</si>
  <si>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</si>
  <si>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</si>
  <si>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</si>
  <si>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</si>
  <si>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</si>
  <si>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</si>
  <si>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</si>
  <si>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</si>
  <si>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</si>
  <si>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</si>
  <si>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</si>
  <si>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</si>
  <si>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</si>
  <si>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</si>
  <si>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</si>
  <si>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</si>
  <si>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</si>
  <si>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</si>
  <si>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</si>
  <si>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</si>
  <si>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</si>
  <si>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</si>
  <si>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</si>
  <si>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</si>
  <si>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</si>
  <si>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</si>
  <si>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</si>
  <si>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</si>
  <si>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</si>
  <si>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</si>
  <si>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</si>
  <si>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</si>
  <si>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</si>
  <si>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</si>
  <si>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</si>
  <si>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</si>
  <si>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</si>
  <si>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</si>
  <si>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</si>
  <si>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</si>
  <si>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</si>
  <si>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</si>
  <si>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</si>
  <si>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</si>
  <si>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</si>
  <si>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</si>
  <si>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</si>
  <si>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</si>
  <si>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</si>
  <si>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</si>
  <si>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</si>
  <si>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</si>
  <si>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</si>
  <si>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</si>
  <si>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</si>
  <si>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</si>
  <si>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</si>
  <si>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</si>
  <si>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</si>
  <si>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</si>
  <si>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</si>
  <si>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</si>
  <si>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</si>
  <si>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</si>
  <si>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</si>
  <si>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</si>
  <si>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</si>
  <si>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</si>
  <si>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</si>
  <si>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</si>
  <si>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</si>
  <si>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</si>
  <si>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</si>
  <si>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</si>
  <si>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</si>
  <si>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</si>
  <si>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</si>
  <si>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</si>
  <si>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</si>
  <si>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</si>
  <si>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</si>
  <si>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</si>
  <si>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</si>
  <si>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</si>
  <si>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</si>
  <si>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</si>
  <si>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</si>
  <si>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</si>
  <si>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</si>
  <si>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</si>
  <si>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</si>
  <si>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</si>
  <si>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</si>
  <si>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</si>
  <si>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</si>
  <si>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</si>
  <si>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</si>
  <si>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</si>
  <si>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</si>
  <si>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</si>
  <si>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</si>
  <si>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</si>
  <si>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</si>
  <si>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</si>
  <si>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</si>
  <si>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</si>
  <si>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</si>
  <si>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</si>
  <si>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</si>
  <si>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</si>
  <si>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</si>
  <si>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</si>
  <si>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</si>
  <si>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</si>
  <si>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</si>
  <si>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</si>
  <si>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</si>
  <si>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</si>
  <si>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</si>
  <si>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</si>
  <si>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</si>
  <si>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</si>
  <si>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</si>
  <si>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</si>
  <si>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</si>
  <si>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</si>
  <si>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</si>
  <si>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</si>
  <si>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</si>
  <si>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</si>
  <si>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</si>
  <si>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</si>
  <si>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</si>
  <si>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</si>
  <si>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</si>
  <si>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</si>
  <si>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</si>
  <si>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</si>
  <si>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</si>
  <si>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</si>
  <si>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</si>
  <si>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</si>
  <si>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</si>
  <si>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</si>
  <si>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</si>
  <si>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</si>
  <si>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</si>
  <si>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</si>
  <si>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</si>
  <si>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</si>
  <si>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</si>
  <si>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</si>
  <si>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</si>
  <si>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</si>
  <si>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</si>
  <si>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</si>
  <si>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</si>
  <si>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</si>
  <si>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</si>
  <si>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</si>
  <si>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</si>
  <si>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</si>
  <si>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</si>
  <si>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</si>
  <si>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</si>
  <si>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</si>
  <si>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</si>
  <si>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</si>
  <si>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</si>
  <si>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</si>
  <si>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</si>
  <si>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</si>
  <si>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</si>
  <si>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</si>
  <si>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</si>
  <si>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</si>
  <si>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</si>
  <si>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</si>
  <si>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</si>
  <si>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</si>
  <si>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</si>
  <si>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</si>
  <si>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</si>
  <si>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</si>
  <si>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</si>
  <si>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</si>
  <si>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</si>
  <si>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</si>
  <si>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</si>
  <si>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</si>
  <si>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</si>
  <si>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</si>
  <si>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</si>
  <si>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</si>
  <si>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</si>
  <si>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</si>
  <si>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</si>
  <si>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</si>
  <si>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</si>
  <si>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</si>
  <si>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</si>
  <si>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</si>
  <si>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</si>
  <si>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</si>
  <si>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</si>
  <si>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</si>
  <si>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</si>
  <si>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</si>
  <si>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</si>
  <si>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</si>
  <si>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</si>
  <si>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</si>
  <si>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</si>
  <si>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</si>
  <si>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</si>
  <si>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</si>
  <si>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</si>
  <si>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</si>
  <si>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</si>
  <si>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</si>
  <si>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</si>
  <si>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</si>
  <si>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</si>
  <si>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</si>
  <si>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</si>
  <si>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</si>
  <si>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</si>
  <si>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</si>
  <si>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</si>
  <si>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</si>
  <si>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</si>
  <si>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</si>
  <si>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</si>
  <si>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</si>
  <si>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</si>
  <si>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</si>
  <si>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</si>
  <si>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</si>
  <si>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</si>
  <si>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</si>
  <si>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</si>
  <si>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</si>
  <si>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</si>
  <si>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</si>
  <si>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</si>
  <si>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</si>
  <si>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</si>
  <si>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</si>
  <si>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</si>
  <si>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</si>
  <si>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</si>
  <si>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</si>
  <si>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</si>
  <si>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</si>
  <si>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</si>
  <si>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</si>
  <si>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</si>
  <si>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</si>
  <si>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</si>
  <si>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</si>
  <si>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</si>
  <si>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</si>
  <si>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</si>
  <si>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</si>
  <si>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</si>
  <si>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</si>
  <si>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</si>
  <si>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</si>
  <si>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</si>
  <si>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</si>
  <si>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</si>
  <si>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</si>
  <si>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</si>
  <si>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</si>
  <si>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</si>
  <si>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</si>
  <si>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</si>
  <si>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</si>
  <si>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</si>
  <si>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</si>
  <si>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</si>
  <si>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</si>
  <si>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</si>
  <si>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</si>
  <si>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</si>
  <si>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</si>
  <si>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</si>
  <si>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</si>
  <si>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</si>
  <si>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</si>
  <si>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</si>
  <si>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</si>
  <si>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</si>
  <si>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</si>
  <si>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</si>
  <si>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</si>
  <si>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</si>
  <si>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</si>
  <si>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</si>
  <si>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</si>
  <si>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</si>
  <si>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</si>
  <si>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</si>
  <si>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</si>
  <si>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</si>
  <si>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</si>
  <si>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</si>
  <si>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</si>
  <si>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</si>
  <si>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</si>
  <si>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</si>
  <si>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</si>
  <si>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</si>
  <si>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</si>
  <si>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</si>
  <si>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</si>
  <si>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</si>
  <si>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</si>
  <si>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</si>
  <si>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</si>
  <si>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</si>
  <si>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</si>
  <si>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</si>
  <si>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</si>
  <si>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</si>
  <si>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</si>
  <si>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</si>
  <si>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</si>
  <si>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</si>
  <si>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</si>
  <si>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</si>
  <si>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</si>
  <si>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</si>
  <si>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</si>
  <si>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</si>
  <si>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</si>
  <si>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</si>
  <si>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</si>
  <si>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</si>
  <si>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</si>
  <si>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</si>
  <si>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</si>
  <si>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</si>
  <si>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</si>
  <si>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</si>
  <si>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</si>
  <si>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</si>
  <si>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</si>
  <si>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</si>
  <si>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</si>
  <si>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</si>
  <si>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</si>
  <si>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</si>
  <si>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</si>
  <si>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</si>
  <si>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</si>
  <si>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</si>
  <si>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</si>
  <si>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</si>
  <si>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</si>
  <si>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</si>
  <si>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</si>
  <si>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</si>
  <si>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</si>
  <si>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</si>
  <si>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</si>
  <si>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</si>
  <si>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</si>
  <si>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</si>
  <si>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</si>
  <si>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</si>
  <si>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</si>
  <si>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</si>
  <si>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</si>
  <si>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</si>
  <si>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</si>
  <si>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</si>
  <si>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</si>
  <si>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</si>
  <si>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</si>
  <si>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</si>
  <si>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</si>
  <si>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</si>
  <si>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</si>
  <si>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</si>
  <si>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</si>
  <si>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</si>
  <si>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</si>
  <si>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</si>
  <si>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</si>
  <si>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</si>
  <si>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</si>
  <si>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</si>
  <si>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</si>
  <si>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</si>
  <si>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</si>
  <si>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</si>
  <si>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</si>
  <si>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</si>
  <si>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</si>
  <si>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</si>
  <si>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</si>
  <si>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</si>
  <si>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</si>
  <si>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</si>
  <si>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</si>
  <si>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</si>
  <si>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</si>
  <si>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</si>
  <si>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</si>
  <si>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</si>
  <si>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</si>
  <si>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</si>
  <si>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</si>
  <si>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</si>
  <si>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</si>
  <si>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</si>
  <si>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</si>
  <si>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</si>
  <si>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</si>
  <si>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</si>
  <si>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</si>
  <si>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</si>
  <si>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</si>
  <si>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</si>
  <si>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</si>
  <si>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</si>
  <si>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</si>
  <si>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</si>
  <si>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</si>
  <si>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</si>
  <si>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</si>
  <si>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</si>
  <si>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</si>
  <si>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</si>
  <si>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</si>
  <si>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</si>
  <si>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</si>
  <si>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</si>
  <si>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</si>
  <si>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</si>
  <si>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</si>
  <si>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</si>
  <si>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</si>
  <si>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</si>
  <si>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</si>
  <si>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</si>
  <si>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</si>
  <si>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</si>
  <si>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</si>
  <si>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</si>
  <si>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</si>
  <si>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</si>
  <si>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</si>
  <si>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</si>
  <si>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</si>
  <si>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</si>
  <si>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</si>
  <si>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</si>
  <si>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</si>
  <si>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</si>
  <si>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</si>
  <si>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</si>
  <si>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</si>
  <si>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</si>
  <si>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</si>
  <si>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</si>
  <si>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</si>
  <si>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</si>
  <si>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</si>
  <si>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</si>
  <si>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</si>
  <si>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</si>
  <si>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</si>
  <si>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</si>
  <si>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</si>
  <si>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</si>
  <si>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</si>
  <si>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</si>
  <si>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</si>
  <si>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</si>
  <si>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</si>
  <si>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</si>
  <si>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</si>
  <si>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</si>
  <si>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</si>
  <si>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</si>
  <si>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</si>
  <si>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</si>
  <si>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</si>
  <si>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</si>
  <si>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</si>
  <si>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</si>
  <si>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</si>
  <si>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</si>
  <si>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</si>
  <si>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</si>
  <si>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</si>
  <si>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</si>
  <si>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</si>
  <si>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</si>
  <si>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</si>
  <si>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</si>
  <si>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</si>
  <si>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</si>
  <si>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</si>
  <si>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</si>
  <si>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</si>
  <si>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</si>
  <si>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</si>
  <si>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</si>
  <si>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</si>
  <si>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</si>
  <si>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</si>
  <si>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</si>
  <si>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</si>
  <si>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</si>
  <si>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</si>
  <si>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</si>
  <si>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</si>
  <si>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</si>
  <si>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</si>
  <si>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</si>
  <si>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</si>
  <si>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</si>
  <si>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</si>
  <si>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</si>
  <si>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</si>
  <si>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</si>
  <si>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</si>
  <si>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</si>
  <si>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</si>
  <si>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</si>
  <si>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</si>
  <si>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</si>
  <si>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</si>
  <si>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</si>
  <si>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</si>
  <si>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</si>
  <si>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</si>
  <si>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</si>
  <si>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</si>
  <si>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</si>
  <si>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</si>
  <si>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</si>
  <si>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</si>
  <si>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</si>
  <si>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</si>
  <si>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</si>
  <si>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</si>
  <si>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</si>
  <si>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</si>
  <si>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</si>
  <si>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</si>
  <si>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</si>
  <si>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</si>
  <si>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</si>
  <si>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</si>
  <si>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</si>
  <si>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</si>
  <si>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</si>
  <si>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</si>
  <si>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</si>
  <si>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</si>
  <si>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</si>
  <si>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</si>
  <si>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</si>
  <si>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</si>
  <si>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</si>
  <si>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</si>
  <si>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</si>
  <si>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</si>
  <si>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</si>
  <si>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</si>
  <si>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</si>
  <si>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</si>
  <si>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</si>
  <si>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</si>
  <si>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</si>
  <si>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</si>
  <si>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</si>
  <si>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</si>
  <si>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</si>
  <si>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</si>
  <si>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</si>
  <si>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</si>
  <si>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</si>
  <si>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</si>
  <si>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</si>
  <si>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</si>
  <si>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</si>
  <si>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</si>
  <si>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</si>
  <si>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</si>
  <si>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</si>
  <si>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</si>
  <si>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</si>
  <si>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</si>
  <si>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</si>
  <si>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</si>
  <si>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</si>
  <si>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</si>
  <si>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</si>
  <si>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</si>
  <si>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</si>
  <si>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</si>
  <si>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</si>
  <si>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</si>
  <si>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</si>
  <si>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</si>
  <si>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</si>
  <si>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</si>
  <si>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</si>
  <si>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</si>
  <si>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</si>
  <si>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</si>
  <si>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</si>
  <si>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</si>
  <si>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</si>
  <si>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</si>
  <si>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</si>
  <si>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</si>
  <si>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</si>
  <si>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</si>
  <si>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</si>
  <si>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</si>
  <si>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</si>
  <si>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</si>
  <si>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</si>
  <si>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</si>
  <si>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</si>
  <si>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</si>
  <si>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</si>
  <si>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</si>
  <si>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</si>
  <si>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</si>
  <si>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</si>
  <si>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</si>
  <si>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</si>
  <si>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</si>
  <si>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</si>
  <si>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</si>
  <si>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</si>
  <si>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</si>
  <si>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</si>
  <si>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</si>
  <si>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</si>
  <si>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</si>
  <si>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</si>
  <si>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</si>
  <si>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</si>
  <si>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</si>
  <si>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</si>
  <si>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</si>
  <si>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</si>
  <si>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</si>
  <si>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</si>
  <si>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</si>
  <si>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</si>
  <si>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</si>
  <si>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</si>
  <si>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</si>
  <si>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</si>
  <si>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</si>
  <si>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</si>
  <si>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</si>
  <si>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</si>
  <si>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</si>
  <si>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</si>
  <si>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</si>
  <si>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</si>
  <si>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</si>
  <si>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</si>
  <si>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</si>
  <si>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</si>
  <si>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</si>
  <si>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</si>
  <si>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</si>
  <si>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</si>
  <si>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</si>
  <si>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</si>
  <si>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</si>
  <si>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</si>
  <si>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</si>
  <si>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</si>
  <si>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</si>
  <si>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</si>
  <si>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</si>
  <si>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</si>
  <si>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</si>
  <si>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</si>
  <si>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</si>
  <si>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</si>
  <si>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</si>
  <si>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</si>
  <si>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</si>
  <si>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</si>
  <si>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</si>
  <si>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</si>
  <si>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</si>
  <si>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</si>
  <si>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</si>
  <si>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</si>
  <si>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</si>
  <si>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</si>
  <si>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</si>
  <si>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</si>
  <si>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</si>
  <si>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</si>
  <si>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</si>
  <si>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</si>
  <si>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</si>
  <si>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</si>
  <si>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</si>
  <si>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</si>
  <si>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</si>
  <si>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</si>
  <si>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</si>
  <si>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</si>
  <si>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</si>
  <si>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</si>
  <si>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</si>
  <si>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</si>
  <si>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</si>
  <si>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</si>
  <si>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</si>
  <si>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</si>
  <si>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</si>
  <si>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</si>
  <si>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</si>
  <si>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</si>
  <si>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</si>
  <si>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</si>
  <si>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</si>
  <si>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</si>
  <si>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</si>
  <si>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</si>
  <si>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</si>
  <si>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</si>
  <si>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</si>
  <si>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</si>
  <si>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</si>
  <si>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</si>
  <si>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</si>
  <si>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</si>
  <si>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</si>
  <si>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</si>
  <si>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</si>
  <si>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</si>
  <si>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</si>
  <si>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</si>
  <si>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</si>
  <si>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</si>
  <si>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</si>
  <si>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</si>
  <si>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</si>
  <si>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</si>
  <si>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</si>
  <si>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</si>
  <si>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</si>
  <si>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</si>
  <si>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</si>
  <si>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</si>
  <si>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</si>
  <si>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</si>
  <si>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</si>
  <si>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</si>
  <si>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</si>
  <si>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</si>
  <si>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</si>
  <si>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</si>
  <si>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</si>
  <si>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</si>
  <si>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</si>
  <si>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</si>
  <si>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</si>
  <si>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</si>
  <si>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</si>
  <si>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</si>
  <si>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</si>
  <si>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</si>
  <si>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</si>
  <si>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</si>
  <si>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</si>
  <si>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</si>
  <si>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</si>
  <si>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</si>
  <si>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</si>
  <si>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</si>
  <si>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</si>
  <si>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</si>
  <si>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</si>
  <si>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</si>
  <si>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</si>
  <si>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</si>
  <si>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</si>
  <si>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</si>
  <si>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</si>
  <si>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</si>
  <si>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</si>
  <si>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</si>
  <si>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</si>
  <si>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</si>
  <si>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</si>
  <si>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</si>
  <si>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</si>
  <si>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</si>
  <si>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</si>
  <si>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</si>
  <si>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</si>
  <si>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</si>
  <si>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</si>
  <si>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</si>
  <si>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</si>
  <si>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</si>
  <si>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</si>
  <si>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</si>
  <si>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</si>
  <si>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</si>
  <si>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</si>
  <si>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</si>
  <si>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</si>
  <si>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</si>
  <si>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</si>
  <si>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</si>
  <si>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</si>
  <si>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</si>
  <si>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</si>
  <si>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</si>
  <si>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</si>
  <si>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</si>
  <si>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</si>
  <si>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</si>
  <si>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</si>
  <si>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</si>
  <si>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</si>
  <si>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</si>
  <si>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</si>
  <si>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</si>
  <si>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</si>
  <si>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</si>
  <si>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</si>
  <si>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</si>
  <si>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</si>
  <si>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</si>
  <si>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</si>
  <si>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</si>
  <si>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</si>
  <si>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</si>
  <si>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</si>
  <si>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</si>
  <si>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</si>
  <si>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</si>
  <si>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</si>
  <si>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</si>
  <si>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</si>
  <si>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</si>
  <si>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</si>
  <si>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</si>
  <si>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</si>
  <si>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</si>
  <si>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</si>
  <si>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</si>
  <si>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</si>
  <si>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</si>
  <si>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</si>
  <si>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</si>
  <si>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</si>
  <si>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</si>
  <si>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</si>
  <si>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</si>
  <si>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</si>
  <si>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</si>
  <si>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</si>
  <si>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</si>
  <si>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</si>
  <si>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</si>
  <si>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</si>
  <si>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</si>
  <si>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</si>
  <si>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</si>
  <si>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</si>
  <si>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</si>
  <si>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</si>
  <si>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</si>
  <si>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</si>
  <si>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</si>
  <si>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</si>
  <si>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</si>
  <si>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</si>
  <si>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</si>
  <si>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</si>
  <si>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</si>
  <si>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</si>
  <si>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</si>
  <si>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</si>
  <si>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</si>
  <si>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</si>
  <si>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</si>
  <si>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</si>
  <si>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</si>
  <si>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</si>
  <si>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</si>
  <si>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</si>
  <si>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</si>
  <si>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</si>
  <si>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</si>
  <si>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</si>
  <si>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</si>
  <si>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</si>
  <si>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</si>
  <si>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</si>
  <si>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</si>
  <si>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</si>
  <si>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</si>
  <si>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</si>
  <si>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</si>
  <si>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</si>
  <si>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</si>
  <si>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</si>
  <si>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</si>
  <si>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</si>
  <si>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</si>
  <si>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</si>
  <si>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</si>
  <si>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</si>
  <si>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</si>
  <si>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</si>
  <si>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</si>
  <si>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</si>
  <si>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</si>
  <si>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</si>
  <si>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</si>
  <si>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</si>
  <si>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</si>
  <si>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</si>
  <si>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</si>
  <si>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</si>
  <si>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</si>
  <si>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</si>
  <si>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</si>
  <si>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</si>
  <si>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</si>
  <si>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</si>
  <si>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</si>
  <si>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</si>
  <si>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</si>
  <si>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</si>
  <si>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</si>
  <si>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</si>
  <si>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</si>
  <si>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</si>
  <si>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</si>
  <si>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</si>
  <si>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</si>
  <si>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</si>
  <si>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</si>
  <si>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</si>
  <si>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</si>
  <si>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</si>
  <si>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</si>
  <si>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</si>
  <si>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</si>
  <si>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</si>
  <si>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</si>
  <si>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</si>
  <si>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</si>
  <si>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</si>
  <si>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</si>
  <si>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</si>
  <si>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</si>
  <si>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</si>
  <si>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</si>
  <si>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</si>
  <si>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</si>
  <si>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</si>
  <si>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</si>
  <si>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</si>
  <si>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</si>
  <si>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</si>
  <si>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</si>
  <si>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</si>
  <si>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</si>
  <si>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</si>
  <si>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</si>
  <si>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</si>
  <si>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</si>
  <si>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</si>
  <si>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</si>
  <si>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</si>
  <si>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</si>
  <si>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</si>
  <si>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</si>
  <si>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</si>
  <si>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</si>
  <si>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</si>
  <si>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</si>
  <si>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</si>
  <si>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</si>
  <si>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</si>
  <si>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</si>
  <si>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</si>
  <si>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</si>
  <si>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</si>
  <si>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</si>
  <si>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</si>
  <si>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</si>
  <si>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</si>
  <si>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</si>
  <si>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</si>
  <si>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</si>
  <si>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</si>
  <si>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</si>
  <si>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</si>
  <si>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</si>
  <si>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</si>
  <si>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</si>
  <si>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</si>
  <si>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</si>
  <si>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</si>
  <si>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</si>
  <si>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</si>
  <si>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</si>
  <si>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</si>
  <si>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</si>
  <si>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</si>
  <si>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</si>
  <si>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</si>
  <si>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</si>
  <si>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</si>
  <si>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</si>
  <si>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</si>
  <si>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</si>
  <si>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</si>
  <si>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</si>
  <si>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</si>
  <si>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</si>
  <si>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</si>
  <si>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</si>
  <si>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</si>
  <si>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</si>
  <si>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</si>
  <si>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</si>
  <si>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</si>
  <si>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</si>
  <si>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</si>
  <si>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</si>
  <si>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</si>
  <si>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</si>
  <si>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</si>
  <si>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</si>
  <si>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</si>
  <si>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</si>
  <si>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</si>
  <si>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</si>
  <si>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</si>
  <si>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</si>
  <si>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</si>
  <si>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</si>
  <si>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</si>
  <si>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</si>
  <si>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</si>
  <si>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</si>
  <si>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</si>
  <si>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</si>
  <si>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</si>
  <si>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</si>
  <si>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</si>
  <si>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</si>
  <si>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</si>
  <si>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</si>
  <si>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</si>
  <si>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</si>
  <si>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</si>
  <si>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</si>
  <si>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</si>
  <si>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</si>
  <si>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</si>
  <si>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</si>
  <si>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</si>
  <si>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</si>
  <si>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</si>
  <si>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</si>
  <si>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</si>
  <si>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</si>
  <si>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</si>
  <si>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</si>
  <si>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</si>
  <si>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</si>
  <si>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</si>
  <si>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</si>
  <si>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</si>
  <si>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</si>
  <si>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</si>
  <si>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</si>
  <si>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</si>
  <si>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</si>
  <si>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</si>
  <si>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</si>
  <si>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</si>
  <si>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</si>
  <si>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</si>
  <si>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</si>
  <si>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</si>
  <si>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</si>
  <si>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</si>
  <si>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</si>
  <si>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</si>
  <si>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</si>
  <si>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</si>
  <si>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</si>
  <si>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</si>
  <si>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</si>
  <si>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</si>
  <si>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</si>
  <si>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</si>
  <si>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</si>
  <si>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</si>
  <si>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</si>
  <si>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</si>
  <si>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</si>
  <si>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</si>
  <si>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</si>
  <si>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</si>
  <si>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</si>
  <si>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</si>
  <si>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</si>
  <si>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</si>
  <si>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</si>
  <si>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</si>
  <si>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</si>
  <si>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</si>
  <si>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</si>
  <si>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</si>
  <si>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</si>
  <si>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</si>
  <si>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</si>
  <si>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</si>
  <si>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</si>
  <si>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</si>
  <si>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</si>
  <si>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</si>
  <si>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</si>
  <si>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</si>
  <si>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</si>
  <si>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</si>
  <si>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</si>
  <si>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</si>
  <si>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</si>
  <si>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</si>
  <si>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</si>
  <si>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</si>
  <si>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</si>
  <si>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</si>
  <si>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</si>
  <si>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</si>
  <si>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</si>
  <si>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</si>
  <si>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</si>
  <si>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</si>
  <si>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</si>
  <si>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</si>
  <si>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</si>
  <si>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</si>
  <si>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</si>
  <si>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</si>
  <si>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</si>
  <si>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</si>
  <si>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</si>
  <si>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</si>
  <si>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</si>
  <si>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</si>
  <si>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</si>
  <si>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</si>
  <si>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</si>
  <si>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</si>
  <si>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</si>
  <si>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</si>
  <si>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</si>
  <si>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</si>
  <si>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</si>
  <si>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</si>
  <si>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</si>
  <si>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</si>
  <si>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</si>
  <si>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</si>
  <si>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</si>
  <si>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</si>
  <si>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</si>
  <si>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</si>
  <si>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</si>
  <si>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</si>
  <si>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</si>
  <si>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</si>
  <si>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</si>
  <si>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</si>
  <si>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</si>
  <si>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</si>
  <si>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</si>
  <si>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</si>
  <si>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</si>
  <si>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</si>
  <si>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</si>
  <si>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</si>
  <si>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</si>
  <si>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</si>
  <si>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</si>
  <si>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</si>
  <si>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</si>
  <si>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</si>
  <si>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</si>
  <si>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</si>
  <si>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</si>
  <si>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</si>
  <si>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</si>
  <si>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</si>
  <si>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</si>
  <si>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</si>
  <si>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</si>
  <si>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</si>
  <si>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</si>
  <si>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</si>
  <si>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</si>
  <si>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</si>
  <si>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</si>
  <si>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</si>
  <si>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</si>
  <si>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</si>
  <si>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</si>
  <si>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</si>
  <si>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</si>
  <si>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</si>
  <si>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</si>
  <si>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</si>
  <si>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</si>
  <si>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</si>
  <si>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</si>
  <si>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</si>
  <si>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</si>
  <si>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</si>
  <si>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</si>
  <si>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</si>
  <si>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</si>
  <si>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</si>
  <si>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</si>
  <si>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</si>
  <si>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</si>
  <si>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</si>
  <si>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</si>
  <si>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</si>
  <si>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</si>
  <si>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</si>
  <si>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</si>
  <si>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</si>
  <si>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</si>
  <si>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</si>
  <si>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</si>
  <si>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</si>
  <si>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</si>
  <si>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</si>
  <si>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</si>
  <si>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</si>
  <si>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</si>
  <si>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</si>
  <si>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</si>
  <si>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</si>
  <si>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</si>
  <si>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</si>
  <si>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</si>
  <si>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</si>
  <si>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</si>
  <si>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</si>
  <si>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</si>
  <si>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</si>
  <si>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</si>
  <si>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</si>
  <si>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</si>
  <si>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</si>
  <si>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</si>
  <si>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</si>
  <si>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</si>
  <si>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</si>
  <si>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</si>
  <si>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</si>
  <si>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</si>
  <si>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</si>
  <si>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</si>
  <si>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</si>
  <si>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</si>
  <si>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</si>
  <si>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</si>
  <si>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</si>
  <si>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</si>
  <si>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</si>
  <si>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</si>
  <si>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</si>
  <si>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</si>
  <si>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</si>
  <si>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</si>
  <si>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</si>
  <si>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</si>
  <si>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</si>
  <si>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</si>
  <si>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</si>
  <si>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</si>
  <si>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</si>
  <si>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</si>
  <si>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</si>
  <si>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</si>
  <si>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</si>
  <si>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</si>
  <si>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</si>
  <si>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</si>
  <si>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</si>
  <si>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</si>
  <si>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</si>
  <si>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</si>
  <si>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</si>
  <si>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</si>
  <si>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</si>
  <si>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</si>
  <si>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</si>
  <si>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</si>
  <si>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</si>
  <si>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</si>
  <si>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</si>
  <si>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</si>
  <si>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</si>
  <si>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</si>
  <si>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</si>
  <si>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</si>
  <si>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</si>
  <si>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</si>
  <si>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</si>
  <si>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</si>
  <si>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</si>
  <si>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</si>
  <si>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</si>
  <si>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</si>
  <si>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</si>
  <si>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</si>
  <si>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</si>
  <si>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</si>
  <si>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</si>
  <si>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</si>
  <si>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</si>
  <si>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</si>
  <si>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</si>
  <si>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</si>
  <si>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</si>
  <si>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</si>
  <si>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</si>
  <si>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</si>
  <si>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</si>
  <si>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</si>
  <si>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</si>
  <si>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</si>
  <si>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</si>
  <si>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</si>
  <si>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</si>
  <si>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</si>
  <si>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</si>
  <si>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</si>
  <si>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</si>
  <si>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</si>
  <si>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</si>
  <si>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</si>
  <si>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</si>
  <si>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</si>
  <si>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</si>
  <si>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</si>
  <si>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</si>
  <si>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</si>
  <si>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</si>
  <si>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</si>
  <si>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</si>
  <si>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</si>
  <si>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</si>
  <si>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</si>
  <si>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</si>
  <si>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</si>
  <si>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</si>
  <si>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</si>
  <si>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</si>
  <si>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</si>
  <si>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</si>
  <si>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</si>
  <si>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</si>
  <si>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</si>
  <si>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</si>
  <si>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</si>
  <si>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</si>
  <si>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</si>
  <si>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</si>
  <si>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</si>
  <si>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</si>
  <si>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</si>
  <si>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</si>
  <si>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</si>
  <si>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</si>
  <si>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</si>
  <si>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</si>
  <si>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</si>
  <si>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</si>
  <si>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</si>
  <si>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</si>
  <si>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</si>
  <si>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</si>
  <si>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</si>
  <si>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</si>
  <si>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</si>
  <si>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</si>
  <si>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</si>
  <si>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</si>
  <si>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</si>
  <si>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</si>
  <si>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</si>
  <si>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</si>
  <si>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</si>
  <si>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</si>
  <si>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</si>
  <si>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</si>
  <si>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</si>
  <si>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</si>
  <si>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</si>
  <si>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</si>
  <si>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</si>
  <si>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</si>
  <si>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</si>
  <si>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</si>
  <si>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</si>
  <si>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</si>
  <si>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</si>
  <si>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</si>
  <si>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</si>
  <si>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</si>
  <si>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</si>
  <si>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</si>
  <si>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</si>
  <si>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</si>
  <si>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</si>
  <si>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</si>
  <si>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</si>
  <si>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</si>
  <si>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</si>
  <si>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</si>
  <si>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</si>
  <si>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</si>
  <si>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</si>
  <si>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</si>
  <si>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</si>
  <si>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</si>
  <si>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</si>
  <si>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</si>
  <si>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</si>
  <si>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</si>
  <si>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</si>
  <si>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</si>
  <si>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</si>
  <si>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</si>
  <si>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</si>
  <si>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</si>
  <si>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</si>
  <si>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</si>
  <si>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</si>
  <si>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</si>
  <si>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</si>
  <si>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</si>
  <si>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</si>
  <si>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</si>
  <si>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</si>
  <si>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</si>
  <si>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</si>
  <si>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</si>
  <si>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</si>
  <si>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</si>
  <si>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</si>
  <si>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</si>
  <si>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</si>
  <si>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</si>
  <si>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</si>
  <si>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</si>
  <si>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</si>
  <si>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</si>
  <si>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</si>
  <si>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</si>
  <si>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</si>
  <si>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</si>
  <si>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</si>
  <si>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</si>
  <si>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</si>
  <si>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</si>
  <si>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</si>
  <si>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</si>
  <si>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</si>
  <si>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</si>
  <si>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</si>
  <si>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</si>
  <si>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</si>
  <si>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</si>
  <si>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</si>
  <si>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</si>
  <si>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</si>
  <si>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</si>
  <si>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</si>
  <si>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</si>
  <si>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</si>
  <si>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</si>
  <si>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</si>
  <si>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</si>
  <si>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</si>
  <si>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</si>
  <si>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</si>
  <si>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</si>
  <si>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</si>
  <si>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</si>
  <si>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</si>
  <si>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</si>
  <si>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</si>
  <si>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</si>
  <si>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</si>
  <si>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</si>
  <si>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</si>
  <si>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</si>
  <si>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</si>
  <si>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</si>
  <si>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</si>
  <si>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</si>
  <si>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</si>
  <si>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</si>
  <si>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</si>
  <si>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</si>
  <si>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</si>
  <si>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</si>
  <si>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</si>
  <si>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</si>
  <si>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</si>
  <si>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</si>
  <si>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</si>
  <si>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</si>
  <si>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</si>
  <si>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</si>
  <si>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</si>
  <si>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</si>
  <si>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</si>
  <si>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</si>
  <si>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</si>
  <si>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</si>
  <si>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</si>
  <si>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</si>
  <si>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</si>
  <si>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</si>
  <si>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</si>
  <si>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</si>
  <si>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</si>
  <si>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</si>
  <si>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</si>
  <si>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</si>
  <si>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</si>
  <si>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</si>
  <si>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</si>
  <si>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</si>
  <si>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</si>
  <si>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</si>
  <si>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</si>
  <si>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</si>
  <si>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</si>
  <si>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</si>
  <si>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</si>
  <si>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</si>
  <si>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</si>
  <si>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</si>
  <si>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</si>
  <si>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</si>
  <si>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</si>
  <si>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</si>
  <si>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</si>
  <si>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</si>
  <si>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</si>
  <si>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</si>
  <si>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</si>
  <si>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</si>
  <si>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</si>
  <si>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</si>
  <si>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</si>
  <si>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</si>
  <si>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</si>
  <si>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</si>
  <si>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</si>
  <si>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</si>
  <si>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</si>
  <si>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</si>
  <si>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</si>
  <si>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</si>
  <si>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</si>
  <si>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</si>
  <si>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</si>
  <si>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</si>
  <si>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</si>
  <si>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</si>
  <si>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</si>
  <si>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</si>
  <si>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</si>
  <si>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</si>
  <si>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</si>
  <si>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</si>
  <si>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</si>
  <si>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</si>
  <si>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</si>
  <si>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</si>
  <si>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</si>
  <si>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</si>
  <si>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</si>
  <si>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</si>
  <si>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</si>
  <si>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</si>
  <si>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</si>
  <si>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</si>
  <si>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</si>
  <si>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</si>
  <si>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</si>
  <si>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</si>
  <si>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</si>
  <si>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</si>
  <si>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</si>
  <si>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</si>
  <si>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</si>
  <si>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</si>
  <si>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</si>
  <si>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</si>
  <si>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</si>
  <si>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</si>
  <si>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</si>
  <si>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</si>
  <si>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</si>
  <si>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</si>
  <si>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</si>
  <si>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</si>
  <si>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</si>
  <si>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</si>
  <si>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</si>
  <si>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</si>
  <si>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</si>
  <si>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</si>
  <si>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</si>
  <si>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</si>
  <si>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</si>
  <si>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</si>
  <si>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</si>
  <si>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</si>
  <si>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</si>
  <si>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</si>
  <si>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</si>
  <si>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</si>
  <si>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</si>
  <si>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</si>
  <si>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</si>
  <si>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</si>
  <si>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</si>
  <si>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</si>
  <si>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</si>
  <si>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</si>
  <si>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</si>
  <si>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</si>
  <si>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</si>
  <si>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</si>
  <si>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</si>
  <si>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</si>
  <si>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</si>
  <si>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</si>
  <si>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</si>
  <si>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</si>
  <si>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</si>
  <si>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</si>
  <si>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</si>
  <si>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</si>
  <si>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</si>
  <si>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</si>
  <si>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</si>
  <si>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</si>
  <si>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</si>
  <si>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</si>
  <si>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</si>
  <si>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</si>
  <si>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</si>
  <si>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</si>
  <si>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</si>
  <si>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</si>
  <si>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</si>
  <si>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</si>
  <si>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</si>
  <si>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</si>
  <si>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</si>
  <si>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</si>
  <si>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</si>
  <si>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</si>
  <si>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</si>
  <si>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</si>
  <si>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</si>
  <si>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</si>
  <si>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</si>
  <si>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</si>
  <si>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</si>
  <si>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</si>
  <si>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</si>
  <si>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</si>
  <si>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</si>
  <si>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</si>
  <si>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</si>
  <si>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</si>
  <si>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</si>
  <si>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</si>
  <si>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</si>
  <si>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</si>
  <si>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</si>
  <si>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</si>
  <si>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</si>
  <si>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</si>
  <si>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</si>
  <si>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</si>
  <si>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</si>
  <si>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</si>
  <si>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</si>
  <si>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</si>
  <si>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</si>
  <si>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</si>
  <si>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</si>
  <si>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</si>
  <si>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</si>
  <si>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</si>
  <si>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</si>
  <si>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</si>
  <si>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</si>
  <si>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</si>
  <si>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</si>
  <si>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</si>
  <si>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</si>
  <si>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</si>
  <si>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</si>
  <si>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</si>
  <si>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</si>
  <si>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</si>
  <si>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</si>
  <si>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</si>
  <si>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</si>
  <si>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</si>
  <si>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</si>
  <si>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</si>
  <si>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</si>
  <si>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</si>
  <si>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</si>
  <si>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</si>
  <si>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</si>
  <si>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</si>
  <si>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</si>
  <si>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</si>
  <si>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</si>
  <si>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</si>
  <si>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</si>
  <si>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</si>
  <si>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</si>
  <si>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</si>
  <si>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</si>
  <si>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</si>
  <si>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</si>
  <si>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</si>
  <si>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</si>
  <si>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</si>
  <si>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</si>
  <si>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</si>
  <si>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</si>
  <si>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</si>
  <si>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</si>
  <si>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</si>
  <si>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</si>
  <si>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</si>
  <si>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</si>
  <si>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</si>
  <si>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</si>
  <si>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</si>
  <si>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</si>
  <si>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</si>
  <si>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</si>
  <si>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</si>
  <si>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</si>
  <si>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</si>
  <si>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</si>
  <si>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</si>
  <si>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</si>
  <si>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</si>
  <si>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</si>
  <si>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</si>
  <si>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</si>
  <si>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</si>
  <si>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</si>
  <si>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</si>
  <si>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</si>
  <si>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</si>
  <si>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</si>
  <si>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</si>
  <si>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</si>
  <si>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</si>
  <si>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</si>
  <si>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</si>
  <si>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</si>
  <si>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</si>
  <si>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</si>
  <si>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</si>
  <si>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</si>
  <si>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</si>
  <si>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</si>
  <si>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</si>
  <si>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</si>
  <si>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</si>
  <si>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</si>
  <si>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</si>
  <si>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</si>
  <si>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</si>
  <si>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</si>
  <si>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</si>
  <si>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</si>
  <si>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</si>
  <si>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</si>
  <si>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</si>
  <si>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</si>
  <si>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</si>
  <si>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</si>
  <si>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</si>
  <si>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</si>
  <si>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</si>
  <si>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</si>
  <si>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</si>
  <si>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</si>
  <si>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</si>
  <si>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</si>
  <si>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</si>
  <si>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</si>
  <si>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</si>
  <si>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</si>
  <si>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</si>
  <si>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</si>
  <si>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</si>
  <si>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</si>
  <si>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</si>
  <si>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</si>
  <si>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</si>
  <si>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</si>
  <si>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</si>
  <si>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</si>
  <si>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</si>
  <si>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</si>
  <si>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</si>
  <si>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</si>
  <si>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</si>
  <si>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</si>
  <si>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</si>
  <si>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</si>
  <si>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</si>
  <si>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</si>
  <si>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</si>
  <si>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</si>
  <si>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</si>
  <si>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</si>
  <si>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</si>
  <si>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</si>
  <si>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</si>
  <si>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</si>
  <si>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</si>
  <si>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</si>
  <si>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</si>
  <si>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</si>
  <si>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</si>
  <si>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</si>
  <si>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</si>
  <si>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</si>
  <si>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</si>
  <si>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</si>
  <si>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</si>
  <si>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</si>
  <si>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</si>
  <si>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</si>
  <si>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</si>
  <si>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</si>
  <si>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</si>
  <si>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</si>
  <si>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</si>
  <si>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</si>
  <si>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</si>
  <si>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</si>
  <si>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</si>
  <si>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</si>
  <si>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</si>
  <si>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</si>
  <si>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</si>
  <si>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</si>
  <si>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</si>
  <si>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</si>
  <si>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</si>
  <si>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</si>
  <si>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</si>
  <si>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</si>
  <si>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</si>
  <si>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</si>
  <si>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</si>
  <si>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</si>
  <si>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</si>
  <si>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</si>
  <si>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</si>
  <si>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</si>
  <si>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</si>
  <si>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</si>
  <si>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</si>
  <si>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</si>
  <si>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</si>
  <si>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</si>
  <si>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</si>
  <si>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</si>
  <si>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</si>
  <si>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</si>
  <si>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</si>
  <si>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</si>
  <si>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</si>
  <si>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</si>
  <si>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</si>
  <si>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</si>
  <si>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</si>
  <si>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</si>
  <si>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</si>
  <si>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</si>
  <si>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</si>
  <si>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</si>
  <si>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</si>
  <si>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</si>
  <si>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</si>
  <si>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</si>
  <si>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</si>
  <si>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</si>
  <si>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</si>
  <si>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</si>
  <si>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</si>
  <si>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</si>
  <si>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</si>
  <si>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</si>
  <si>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</si>
  <si>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</si>
  <si>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</si>
  <si>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</si>
  <si>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</si>
  <si>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</si>
  <si>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</si>
  <si>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</si>
  <si>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</si>
  <si>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</si>
  <si>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</si>
  <si>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</si>
  <si>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</si>
  <si>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</si>
  <si>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</si>
  <si>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</si>
  <si>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</si>
  <si>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</si>
  <si>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</si>
  <si>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</si>
  <si>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</si>
  <si>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</si>
  <si>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</si>
  <si>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</si>
  <si>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</si>
  <si>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</si>
  <si>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</si>
  <si>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</si>
  <si>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</si>
  <si>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</si>
  <si>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</si>
  <si>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</si>
  <si>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</si>
  <si>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</si>
  <si>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</si>
  <si>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</si>
  <si>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</si>
  <si>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</si>
  <si>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</si>
  <si>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</si>
  <si>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</si>
  <si>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</si>
  <si>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</si>
  <si>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</si>
  <si>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</si>
  <si>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</si>
  <si>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</si>
  <si>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</si>
  <si>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</si>
  <si>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</si>
  <si>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</si>
  <si>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</si>
  <si>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</si>
  <si>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</si>
  <si>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</si>
  <si>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</si>
  <si>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</si>
  <si>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</si>
  <si>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</si>
  <si>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</si>
  <si>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</si>
  <si>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</si>
  <si>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</si>
  <si>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</si>
  <si>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</si>
  <si>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</si>
  <si>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</si>
  <si>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</si>
  <si>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</si>
  <si>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</si>
  <si>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</si>
  <si>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</si>
  <si>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</si>
  <si>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</si>
  <si>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</si>
  <si>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</si>
  <si>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</si>
  <si>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</si>
  <si>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</si>
  <si>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</si>
  <si>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</si>
  <si>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</si>
  <si>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</si>
  <si>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</si>
  <si>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</si>
  <si>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</si>
  <si>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</si>
  <si>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</si>
  <si>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</si>
  <si>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</si>
  <si>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</si>
  <si>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</si>
  <si>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</si>
  <si>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</si>
  <si>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</si>
  <si>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</si>
  <si>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</si>
  <si>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</si>
  <si>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</si>
  <si>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</si>
  <si>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</si>
  <si>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</si>
  <si>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</si>
  <si>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</si>
  <si>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</si>
  <si>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</si>
  <si>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</si>
  <si>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</si>
  <si>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</si>
  <si>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</si>
  <si>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</si>
  <si>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</si>
  <si>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</si>
  <si>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</si>
  <si>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</si>
  <si>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</si>
  <si>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</si>
  <si>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</si>
  <si>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</si>
  <si>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</si>
  <si>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</si>
  <si>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</si>
  <si>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</si>
  <si>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</si>
  <si>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</si>
  <si>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</si>
  <si>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</si>
  <si>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</si>
  <si>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</si>
  <si>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</si>
  <si>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</si>
  <si>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</si>
  <si>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</si>
  <si>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</si>
  <si>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</si>
  <si>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</si>
  <si>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</si>
  <si>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</si>
  <si>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</si>
  <si>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</si>
  <si>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</si>
  <si>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</si>
  <si>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</si>
  <si>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</si>
  <si>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</si>
  <si>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</si>
  <si>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</si>
  <si>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</si>
  <si>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</si>
  <si>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</si>
  <si>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</si>
  <si>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</si>
  <si>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</si>
  <si>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</si>
  <si>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</si>
  <si>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</si>
  <si>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</si>
  <si>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</si>
  <si>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</si>
  <si>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</si>
  <si>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</si>
  <si>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</si>
  <si>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</si>
  <si>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</si>
  <si>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</si>
  <si>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</si>
  <si>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</si>
  <si>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</si>
  <si>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</si>
  <si>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</si>
  <si>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</si>
  <si>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</si>
  <si>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</si>
  <si>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</si>
  <si>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</si>
  <si>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</si>
  <si>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</si>
  <si>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</si>
  <si>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</si>
  <si>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</si>
  <si>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</si>
  <si>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</si>
  <si>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</si>
  <si>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</si>
  <si>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</si>
  <si>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</si>
  <si>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</si>
  <si>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</si>
  <si>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</si>
  <si>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</si>
  <si>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</si>
  <si>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</si>
  <si>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</si>
  <si>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</si>
  <si>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</si>
  <si>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</si>
  <si>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</si>
  <si>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</si>
  <si>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</si>
  <si>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</si>
  <si>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</si>
  <si>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</si>
  <si>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</si>
  <si>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</si>
  <si>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</si>
  <si>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</si>
  <si>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</si>
  <si>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</si>
  <si>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</si>
  <si>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</si>
  <si>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</si>
  <si>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</si>
  <si>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</si>
  <si>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</si>
  <si>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</si>
  <si>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</si>
  <si>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</si>
  <si>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</si>
  <si>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</si>
  <si>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</si>
  <si>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</si>
  <si>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</si>
  <si>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</si>
  <si>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</si>
  <si>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</si>
  <si>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</si>
  <si>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</si>
  <si>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</si>
  <si>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</si>
  <si>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</si>
  <si>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</si>
  <si>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</si>
  <si>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</si>
  <si>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</si>
  <si>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</si>
  <si>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</si>
  <si>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</si>
  <si>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</si>
  <si>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</si>
  <si>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</si>
  <si>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</si>
  <si>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</si>
  <si>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</si>
  <si>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</si>
  <si>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</si>
  <si>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</si>
  <si>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</si>
  <si>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</si>
  <si>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</si>
  <si>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</si>
  <si>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</si>
  <si>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</si>
  <si>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</si>
  <si>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</si>
  <si>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</si>
  <si>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</si>
  <si>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</si>
  <si>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</si>
  <si>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</si>
  <si>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</si>
  <si>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</si>
  <si>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</si>
  <si>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</si>
  <si>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</si>
  <si>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</si>
  <si>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</si>
  <si>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</si>
  <si>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</si>
  <si>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</si>
  <si>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</si>
  <si>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</si>
  <si>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</si>
  <si>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</si>
  <si>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</si>
  <si>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</si>
  <si>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</si>
  <si>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</si>
  <si>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</si>
  <si>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</si>
  <si>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</si>
  <si>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</si>
  <si>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</si>
  <si>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</si>
  <si>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</si>
  <si>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</si>
  <si>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</si>
  <si>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</si>
  <si>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</si>
  <si>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</si>
  <si>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</si>
  <si>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</si>
  <si>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</si>
  <si>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</si>
  <si>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</si>
  <si>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</si>
  <si>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</si>
  <si>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</si>
  <si>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</si>
  <si>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</si>
  <si>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</si>
  <si>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</si>
  <si>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</si>
  <si>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</si>
  <si>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</si>
  <si>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</si>
  <si>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</si>
  <si>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</si>
  <si>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</si>
  <si>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</si>
  <si>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</si>
  <si>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</si>
  <si>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</si>
  <si>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</si>
  <si>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</si>
  <si>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</si>
  <si>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</si>
  <si>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</si>
  <si>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</si>
  <si>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</si>
  <si>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</si>
  <si>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</si>
  <si>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</si>
  <si>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</si>
  <si>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</si>
  <si>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</si>
  <si>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</si>
  <si>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</si>
  <si>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</si>
  <si>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</si>
  <si>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</si>
  <si>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</si>
  <si>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</si>
  <si>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</si>
  <si>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</si>
  <si>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</si>
  <si>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</si>
  <si>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</si>
  <si>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</si>
  <si>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</si>
  <si>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</si>
  <si>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</si>
  <si>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</si>
  <si>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</si>
  <si>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</si>
  <si>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</si>
  <si>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</si>
  <si>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</si>
  <si>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</si>
  <si>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</si>
  <si>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</si>
  <si>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</si>
  <si>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</si>
  <si>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</si>
  <si>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</si>
  <si>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</si>
  <si>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</si>
  <si>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</si>
  <si>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</si>
  <si>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</si>
  <si>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</si>
  <si>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</si>
  <si>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</si>
  <si>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</si>
  <si>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</si>
  <si>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</si>
  <si>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</si>
  <si>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</si>
  <si>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</si>
  <si>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</si>
  <si>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</si>
  <si>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</si>
  <si>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</si>
  <si>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</si>
  <si>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</si>
  <si>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</si>
  <si>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</si>
  <si>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</si>
  <si>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</si>
  <si>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</si>
  <si>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</si>
  <si>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</si>
  <si>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</si>
  <si>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</si>
  <si>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</si>
  <si>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</si>
  <si>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</si>
  <si>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</si>
  <si>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</si>
  <si>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</si>
  <si>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</si>
  <si>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</si>
  <si>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</si>
  <si>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</si>
  <si>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</si>
  <si>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</si>
  <si>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</si>
  <si>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</si>
  <si>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</si>
  <si>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</si>
  <si>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</si>
  <si>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</si>
  <si>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</si>
  <si>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</si>
  <si>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</si>
  <si>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</si>
  <si>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</si>
  <si>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</si>
  <si>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</si>
  <si>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</si>
  <si>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</si>
  <si>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</si>
  <si>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</si>
  <si>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</si>
  <si>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</si>
  <si>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</si>
  <si>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</si>
  <si>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</si>
  <si>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</si>
  <si>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</si>
  <si>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</si>
  <si>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</si>
  <si>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</si>
  <si>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</si>
  <si>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</si>
  <si>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</si>
  <si>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</si>
  <si>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</si>
  <si>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</si>
  <si>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</si>
  <si>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</si>
  <si>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</si>
  <si>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</si>
  <si>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</si>
  <si>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</si>
  <si>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</si>
  <si>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</si>
  <si>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</si>
  <si>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</si>
  <si>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</si>
  <si>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</si>
  <si>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</si>
  <si>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</si>
  <si>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</si>
  <si>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</si>
  <si>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</si>
  <si>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</si>
  <si>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</si>
  <si>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</si>
  <si>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</si>
  <si>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</si>
  <si>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</si>
  <si>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</si>
  <si>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</si>
  <si>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</si>
  <si>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</si>
  <si>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</si>
  <si>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</si>
  <si>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</si>
  <si>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</si>
  <si>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</si>
  <si>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</si>
  <si>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</si>
  <si>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</si>
  <si>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</si>
  <si>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</si>
  <si>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</si>
  <si>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</si>
  <si>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</si>
  <si>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</si>
  <si>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</si>
  <si>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</si>
  <si>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</si>
  <si>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</si>
  <si>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</si>
  <si>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</si>
  <si>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</si>
  <si>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</si>
  <si>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</si>
  <si>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</si>
  <si>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</si>
  <si>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</si>
  <si>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</si>
  <si>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</si>
  <si>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</si>
  <si>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</si>
  <si>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</si>
  <si>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</si>
  <si>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</si>
  <si>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</si>
  <si>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</si>
  <si>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</si>
  <si>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</si>
  <si>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</si>
  <si>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</si>
  <si>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</si>
  <si>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</si>
  <si>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</si>
  <si>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</si>
  <si>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</si>
  <si>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</si>
  <si>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</si>
  <si>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</si>
  <si>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</si>
  <si>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</si>
  <si>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</si>
  <si>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</si>
  <si>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</si>
  <si>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</si>
  <si>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</si>
  <si>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</si>
  <si>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</si>
  <si>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</si>
  <si>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</si>
  <si>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</si>
  <si>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</si>
  <si>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</si>
  <si>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</si>
  <si>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</si>
  <si>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</si>
  <si>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</si>
  <si>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</si>
  <si>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</si>
  <si>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</si>
  <si>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</si>
  <si>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</si>
  <si>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</si>
  <si>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</si>
  <si>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</si>
  <si>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</si>
  <si>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</si>
  <si>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</si>
  <si>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</si>
  <si>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</si>
  <si>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</si>
  <si>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</si>
  <si>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</si>
  <si>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</si>
  <si>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</si>
  <si>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</si>
  <si>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</si>
  <si>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</si>
  <si>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</si>
  <si>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</si>
  <si>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</si>
  <si>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</si>
  <si>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</si>
  <si>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</si>
  <si>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</si>
  <si>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</si>
  <si>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</si>
  <si>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</si>
  <si>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</si>
  <si>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</si>
  <si>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</si>
  <si>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</si>
  <si>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</si>
  <si>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</si>
  <si>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</si>
  <si>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</si>
  <si>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</si>
  <si>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</si>
  <si>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</si>
  <si>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</si>
  <si>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</si>
  <si>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</si>
  <si>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</si>
  <si>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</si>
  <si>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</si>
  <si>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</si>
  <si>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</si>
  <si>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</si>
  <si>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</si>
  <si>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</si>
  <si>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</si>
  <si>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</si>
  <si>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</si>
  <si>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</si>
  <si>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</si>
  <si>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</si>
  <si>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</si>
  <si>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</si>
  <si>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</si>
  <si>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</si>
  <si>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</si>
  <si>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</si>
  <si>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</si>
  <si>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</si>
  <si>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</si>
  <si>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</si>
  <si>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</si>
  <si>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</si>
  <si>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</si>
  <si>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</si>
  <si>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</si>
  <si>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</si>
  <si>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</si>
  <si>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</si>
  <si>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</si>
  <si>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</si>
  <si>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</si>
  <si>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</si>
  <si>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</si>
  <si>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</si>
  <si>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</si>
  <si>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</si>
  <si>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</si>
  <si>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</si>
  <si>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</si>
  <si>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</si>
  <si>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</si>
  <si>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</si>
  <si>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</si>
  <si>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</si>
  <si>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</si>
  <si>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</si>
  <si>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</si>
  <si>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</si>
  <si>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</si>
  <si>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</si>
  <si>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</si>
  <si>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</si>
  <si>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</si>
  <si>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</si>
  <si>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</si>
  <si>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</si>
  <si>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</si>
  <si>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</si>
  <si>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</si>
  <si>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</si>
  <si>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</si>
  <si>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</si>
  <si>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</si>
  <si>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</si>
  <si>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</si>
  <si>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</si>
  <si>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</si>
  <si>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</si>
  <si>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</si>
  <si>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</si>
  <si>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</si>
  <si>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</si>
  <si>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</si>
  <si>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</si>
  <si>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</si>
  <si>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</si>
  <si>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</si>
  <si>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</si>
  <si>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</si>
  <si>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</si>
  <si>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</si>
  <si>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</si>
  <si>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</si>
  <si>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</si>
  <si>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</si>
  <si>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</si>
  <si>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</si>
  <si>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</si>
  <si>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</si>
  <si>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</si>
  <si>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</si>
  <si>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</si>
  <si>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</si>
  <si>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</si>
  <si>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</si>
  <si>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</si>
  <si>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</si>
  <si>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</si>
  <si>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</si>
  <si>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</si>
  <si>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</si>
  <si>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</si>
  <si>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</si>
  <si>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</si>
  <si>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</si>
  <si>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</si>
  <si>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</si>
  <si>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</si>
  <si>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</si>
  <si>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</si>
  <si>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</si>
  <si>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</si>
  <si>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</si>
  <si>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</si>
  <si>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</si>
  <si>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</si>
  <si>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</si>
  <si>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</si>
  <si>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</si>
  <si>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</si>
  <si>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</si>
  <si>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</si>
  <si>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</si>
  <si>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</si>
  <si>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</si>
  <si>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</si>
  <si>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</si>
  <si>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</si>
  <si>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</si>
  <si>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</si>
  <si>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</si>
  <si>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</si>
  <si>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</si>
  <si>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</si>
  <si>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</si>
  <si>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</si>
  <si>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</si>
  <si>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</si>
  <si>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</si>
  <si>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</si>
  <si>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</si>
  <si>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</si>
  <si>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</si>
  <si>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</si>
  <si>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</si>
  <si>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</si>
  <si>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</si>
  <si>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</si>
  <si>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</si>
  <si>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</si>
  <si>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</si>
  <si>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</si>
  <si>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</si>
  <si>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</si>
  <si>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</si>
  <si>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</si>
  <si>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</si>
  <si>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</si>
  <si>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</si>
  <si>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</si>
  <si>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</si>
  <si>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</si>
  <si>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</si>
  <si>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</si>
  <si>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</si>
  <si>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</si>
  <si>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</si>
  <si>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</si>
  <si>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</si>
  <si>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</si>
  <si>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</si>
  <si>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</si>
  <si>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</si>
  <si>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</si>
  <si>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</si>
  <si>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</si>
  <si>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</si>
  <si>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</si>
  <si>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</si>
  <si>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</si>
  <si>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</si>
  <si>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</si>
  <si>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</si>
  <si>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</si>
  <si>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</si>
  <si>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</si>
  <si>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</si>
  <si>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</si>
  <si>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</si>
  <si>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</si>
  <si>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</si>
  <si>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</si>
  <si>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</si>
  <si>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</si>
  <si>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</si>
  <si>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</si>
  <si>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</si>
  <si>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</si>
  <si>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</si>
  <si>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</si>
  <si>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</si>
  <si>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</si>
  <si>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</si>
  <si>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</si>
  <si>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</si>
  <si>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</si>
  <si>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</si>
  <si>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</si>
  <si>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</si>
  <si>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</si>
  <si>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</si>
  <si>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</si>
  <si>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</si>
  <si>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</si>
  <si>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</si>
  <si>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</si>
  <si>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</si>
  <si>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</si>
  <si>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</si>
  <si>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</si>
  <si>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</si>
  <si>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</si>
  <si>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</si>
  <si>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</si>
  <si>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</si>
  <si>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</si>
  <si>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</si>
  <si>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</si>
  <si>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</si>
  <si>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</si>
  <si>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</si>
  <si>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</si>
  <si>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</si>
  <si>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</si>
  <si>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</si>
  <si>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</si>
  <si>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</si>
  <si>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</si>
  <si>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</si>
  <si>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</si>
  <si>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</si>
  <si>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</si>
  <si>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</si>
  <si>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</si>
  <si>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</si>
  <si>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</si>
  <si>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</si>
  <si>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</si>
  <si>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</si>
  <si>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</si>
  <si>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</si>
  <si>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</si>
  <si>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</si>
  <si>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</si>
  <si>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</si>
  <si>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</si>
  <si>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</si>
  <si>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</si>
  <si>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</si>
  <si>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</si>
  <si>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</si>
  <si>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</si>
  <si>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</si>
  <si>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</si>
  <si>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</si>
  <si>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</si>
  <si>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</si>
  <si>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</si>
  <si>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</si>
  <si>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</si>
  <si>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</si>
  <si>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</si>
  <si>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</si>
  <si>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</si>
  <si>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</si>
  <si>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</si>
  <si>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</si>
  <si>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</si>
  <si>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</si>
  <si>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</si>
  <si>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</si>
  <si>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</si>
  <si>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</si>
  <si>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</si>
  <si>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</si>
  <si>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</si>
  <si>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</si>
  <si>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</si>
  <si>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</si>
  <si>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</si>
  <si>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</si>
  <si>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</si>
  <si>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</si>
  <si>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</si>
  <si>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</si>
  <si>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</si>
  <si>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</si>
  <si>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</si>
  <si>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</si>
  <si>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</si>
  <si>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</si>
  <si>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</si>
  <si>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</si>
  <si>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</si>
  <si>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</si>
  <si>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</si>
  <si>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</si>
  <si>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</si>
  <si>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</si>
  <si>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</si>
  <si>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</si>
  <si>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</si>
  <si>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</si>
  <si>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</si>
  <si>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</si>
  <si>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</si>
  <si>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</si>
  <si>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</si>
  <si>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</si>
  <si>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</si>
  <si>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</si>
  <si>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</si>
  <si>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</si>
  <si>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</si>
  <si>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</si>
  <si>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</si>
  <si>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</si>
  <si>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</si>
  <si>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</si>
  <si>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</si>
  <si>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</si>
  <si>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</si>
  <si>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</si>
  <si>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</si>
  <si>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</si>
  <si>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</si>
  <si>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</si>
  <si>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</si>
  <si>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</si>
  <si>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</si>
  <si>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</si>
  <si>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</si>
  <si>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</si>
  <si>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</si>
  <si>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</si>
  <si>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</si>
  <si>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</si>
  <si>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</si>
  <si>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</si>
  <si>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</si>
  <si>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</si>
  <si>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</si>
  <si>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</si>
  <si>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</si>
  <si>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</si>
  <si>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</si>
  <si>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</si>
  <si>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</si>
  <si>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</si>
  <si>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</si>
  <si>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</si>
  <si>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</si>
  <si>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</si>
  <si>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</si>
  <si>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</si>
  <si>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</si>
  <si>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</si>
  <si>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</si>
  <si>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</si>
  <si>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</si>
  <si>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</si>
  <si>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</si>
  <si>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</si>
  <si>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</si>
  <si>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</si>
  <si>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</si>
  <si>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</si>
  <si>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</si>
  <si>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</si>
  <si>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</si>
  <si>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</si>
  <si>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</si>
  <si>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</si>
  <si>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</si>
  <si>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</si>
  <si>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</si>
  <si>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</si>
  <si>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</si>
  <si>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</si>
  <si>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</si>
  <si>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</si>
  <si>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</si>
  <si>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</si>
  <si>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</si>
  <si>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</si>
  <si>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</si>
  <si>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</si>
  <si>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</si>
  <si>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</si>
  <si>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</si>
  <si>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</si>
  <si>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</si>
  <si>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</si>
  <si>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</si>
  <si>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</si>
  <si>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</si>
  <si>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</si>
  <si>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</si>
  <si>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</si>
  <si>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</si>
  <si>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</si>
  <si>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</si>
  <si>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</si>
  <si>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</si>
  <si>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</si>
  <si>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</si>
  <si>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</si>
  <si>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</si>
  <si>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</si>
  <si>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</si>
  <si>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</si>
  <si>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</si>
  <si>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</si>
  <si>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</si>
  <si>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</si>
  <si>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</si>
  <si>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</si>
  <si>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</si>
  <si>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</si>
  <si>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</si>
  <si>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</si>
  <si>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</si>
  <si>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</si>
  <si>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</si>
  <si>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</si>
  <si>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</si>
  <si>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</si>
  <si>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</si>
  <si>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</si>
  <si>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</si>
  <si>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</si>
  <si>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</si>
  <si>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</si>
  <si>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</si>
  <si>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</si>
  <si>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</si>
  <si>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</si>
  <si>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</si>
  <si>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</si>
  <si>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</si>
  <si>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</si>
  <si>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</si>
  <si>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</si>
  <si>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</si>
  <si>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</si>
  <si>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</si>
  <si>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</si>
  <si>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</si>
  <si>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</si>
  <si>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</si>
  <si>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</si>
  <si>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</si>
  <si>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</si>
  <si>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</si>
  <si>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</si>
  <si>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</si>
  <si>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</si>
  <si>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</si>
  <si>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</si>
  <si>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</si>
  <si>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</si>
  <si>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</si>
  <si>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</si>
  <si>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</si>
  <si>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</si>
  <si>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</si>
  <si>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</si>
  <si>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</si>
  <si>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</si>
  <si>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</si>
  <si>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</si>
  <si>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</si>
  <si>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</si>
  <si>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</si>
  <si>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</si>
  <si>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</si>
  <si>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</si>
  <si>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</si>
  <si>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</si>
  <si>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</si>
  <si>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</si>
  <si>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</si>
  <si>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</si>
  <si>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</si>
  <si>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</si>
  <si>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</si>
  <si>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</si>
  <si>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</si>
  <si>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</si>
  <si>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</si>
  <si>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</si>
  <si>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</si>
  <si>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</si>
  <si>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</si>
  <si>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</si>
  <si>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</si>
  <si>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</si>
  <si>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</si>
  <si>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</si>
  <si>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</si>
  <si>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</si>
  <si>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</si>
  <si>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</si>
  <si>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</si>
  <si>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</si>
  <si>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</si>
  <si>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</si>
  <si>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</si>
  <si>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</si>
  <si>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</si>
  <si>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</si>
  <si>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</si>
  <si>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</si>
  <si>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</si>
  <si>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</si>
  <si>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</si>
  <si>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</si>
  <si>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</si>
  <si>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</si>
  <si>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</si>
  <si>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</si>
  <si>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</si>
  <si>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</si>
  <si>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</si>
  <si>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</si>
  <si>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</si>
  <si>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</si>
  <si>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</si>
  <si>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</si>
  <si>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</si>
  <si>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</si>
  <si>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</si>
  <si>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</si>
  <si>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</si>
  <si>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</si>
  <si>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</si>
  <si>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</si>
  <si>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</si>
  <si>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</si>
  <si>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</si>
  <si>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</si>
  <si>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</si>
  <si>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</si>
  <si>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</si>
  <si>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</si>
  <si>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</si>
  <si>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</si>
  <si>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</si>
  <si>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</si>
  <si>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</si>
  <si>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</si>
  <si>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</si>
  <si>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</si>
  <si>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</si>
  <si>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</si>
  <si>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</si>
  <si>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</si>
  <si>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</si>
  <si>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</si>
  <si>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</si>
  <si>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</si>
  <si>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</si>
  <si>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</si>
  <si>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</si>
  <si>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</si>
  <si>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</si>
  <si>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</si>
  <si>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</si>
  <si>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</si>
  <si>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</si>
  <si>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</si>
  <si>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</si>
  <si>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</si>
  <si>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</si>
  <si>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</si>
  <si>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</si>
  <si>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</si>
  <si>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</si>
  <si>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</si>
  <si>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</si>
  <si>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</si>
  <si>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</si>
  <si>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</si>
  <si>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</si>
  <si>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</si>
  <si>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</si>
  <si>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</si>
  <si>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</si>
  <si>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</si>
  <si>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</si>
  <si>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</si>
  <si>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</si>
  <si>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</si>
  <si>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</si>
  <si>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</si>
  <si>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</si>
  <si>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</si>
  <si>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</si>
  <si>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</si>
  <si>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</si>
  <si>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</si>
  <si>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</si>
  <si>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</si>
  <si>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</si>
  <si>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</si>
  <si>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</si>
  <si>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</si>
  <si>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</si>
  <si>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</si>
  <si>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</si>
  <si>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</si>
  <si>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</si>
  <si>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</si>
  <si>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</si>
  <si>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</si>
  <si>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</si>
  <si>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</si>
  <si>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</si>
  <si>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</si>
  <si>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</si>
  <si>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</si>
  <si>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</si>
  <si>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</si>
  <si>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</si>
  <si>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</si>
  <si>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</si>
  <si>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</si>
  <si>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</si>
  <si>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</si>
  <si>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</si>
  <si>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</si>
  <si>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</si>
  <si>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</si>
  <si>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</si>
  <si>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</si>
  <si>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</si>
  <si>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</si>
  <si>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</si>
  <si>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</si>
  <si>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</si>
  <si>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</si>
  <si>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</si>
  <si>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</si>
  <si>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</si>
  <si>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</si>
  <si>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</si>
  <si>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</si>
  <si>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</si>
  <si>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</si>
  <si>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</si>
  <si>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</si>
  <si>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</si>
  <si>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</si>
  <si>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</si>
  <si>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</si>
  <si>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</si>
  <si>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</si>
  <si>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</si>
  <si>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</si>
  <si>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</si>
  <si>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</si>
  <si>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</si>
  <si>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</si>
  <si>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</si>
  <si>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</si>
  <si>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</si>
  <si>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</si>
  <si>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</si>
  <si>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</si>
  <si>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</si>
  <si>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</si>
  <si>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</si>
  <si>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</si>
  <si>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</si>
  <si>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</si>
  <si>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</si>
  <si>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</si>
  <si>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</si>
  <si>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</si>
  <si>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</si>
  <si>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</si>
  <si>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</si>
  <si>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</si>
  <si>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</si>
  <si>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</si>
  <si>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</si>
  <si>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</si>
  <si>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</si>
  <si>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</si>
  <si>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</si>
  <si>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</si>
  <si>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</si>
  <si>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</si>
  <si>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</si>
  <si>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</si>
  <si>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</si>
  <si>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</si>
  <si>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</si>
  <si>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</si>
  <si>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</si>
  <si>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</si>
  <si>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</si>
  <si>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</si>
  <si>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</si>
  <si>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</si>
  <si>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</si>
  <si>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</si>
  <si>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</si>
  <si>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</si>
  <si>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</si>
  <si>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</si>
  <si>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</si>
  <si>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</si>
  <si>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</si>
  <si>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</si>
  <si>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</si>
  <si>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</si>
  <si>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</si>
  <si>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</si>
  <si>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</si>
  <si>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</si>
  <si>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</si>
  <si>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</si>
  <si>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</si>
  <si>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</si>
  <si>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</si>
  <si>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</si>
  <si>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</si>
  <si>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</si>
  <si>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</si>
  <si>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</si>
  <si>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</si>
  <si>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</si>
  <si>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</si>
  <si>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</si>
  <si>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</si>
  <si>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</si>
  <si>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</si>
  <si>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</si>
  <si>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</si>
  <si>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</si>
  <si>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</si>
  <si>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</si>
  <si>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</si>
  <si>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</si>
  <si>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</si>
  <si>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</si>
  <si>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</si>
  <si>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</si>
  <si>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</si>
  <si>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</si>
  <si>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</si>
  <si>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</si>
  <si>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</si>
  <si>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</si>
  <si>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</si>
  <si>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</si>
  <si>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</si>
  <si>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</si>
  <si>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</si>
  <si>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</si>
  <si>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</si>
  <si>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</si>
  <si>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</si>
  <si>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</si>
  <si>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</si>
  <si>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</si>
  <si>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</si>
  <si>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</si>
  <si>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</si>
  <si>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</si>
  <si>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</si>
  <si>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</si>
  <si>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</si>
  <si>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</si>
  <si>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</si>
  <si>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</si>
  <si>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</si>
  <si>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</si>
  <si>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</si>
  <si>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</si>
  <si>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</si>
  <si>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</si>
  <si>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</si>
  <si>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</si>
  <si>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</si>
  <si>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</si>
  <si>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</si>
  <si>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</si>
  <si>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</si>
  <si>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</si>
  <si>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</si>
  <si>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</si>
  <si>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</si>
  <si>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</si>
  <si>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</si>
  <si>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</si>
  <si>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</si>
  <si>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</si>
  <si>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</si>
  <si>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</si>
  <si>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</si>
  <si>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</si>
  <si>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</si>
  <si>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</si>
  <si>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</si>
  <si>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</si>
  <si>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</si>
  <si>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</si>
  <si>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</si>
  <si>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</si>
  <si>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</si>
  <si>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</si>
  <si>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</si>
  <si>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</si>
  <si>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</si>
  <si>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</si>
  <si>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</si>
  <si>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</si>
  <si>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</si>
  <si>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</si>
  <si>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</si>
  <si>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</si>
  <si>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</si>
  <si>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</si>
  <si>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</si>
  <si>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</si>
  <si>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</si>
  <si>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</si>
  <si>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</si>
  <si>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</si>
  <si>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</si>
  <si>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</si>
  <si>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</si>
  <si>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</si>
  <si>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</si>
  <si>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</si>
  <si>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</si>
  <si>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</si>
  <si>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</si>
  <si>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</si>
  <si>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</si>
  <si>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</si>
  <si>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</si>
  <si>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</si>
  <si>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</si>
  <si>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</si>
  <si>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</si>
  <si>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</si>
  <si>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</si>
  <si>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</si>
  <si>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</si>
  <si>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</si>
  <si>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</si>
  <si>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</si>
  <si>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</si>
  <si>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</si>
  <si>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</si>
  <si>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</si>
  <si>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</si>
  <si>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</si>
  <si>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</si>
  <si>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</si>
  <si>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</si>
  <si>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</si>
  <si>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</si>
  <si>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</si>
  <si>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</si>
  <si>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</si>
  <si>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</si>
  <si>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</si>
  <si>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</si>
  <si>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</si>
  <si>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</si>
  <si>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</si>
  <si>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</si>
  <si>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</si>
  <si>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</si>
  <si>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</si>
  <si>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</si>
  <si>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</si>
  <si>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</si>
  <si>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</si>
  <si>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</si>
  <si>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</si>
  <si>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</si>
  <si>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</si>
  <si>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</si>
  <si>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</si>
  <si>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</si>
  <si>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</si>
  <si>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</si>
  <si>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</si>
  <si>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</si>
  <si>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</si>
  <si>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</si>
  <si>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</si>
  <si>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</si>
  <si>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</si>
  <si>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</si>
  <si>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</si>
  <si>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</si>
  <si>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</si>
  <si>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</si>
  <si>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</si>
  <si>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</si>
  <si>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</si>
  <si>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</si>
  <si>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</si>
  <si>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</si>
  <si>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</si>
  <si>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</si>
  <si>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</si>
  <si>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</si>
  <si>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</si>
  <si>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</si>
  <si>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</si>
  <si>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</si>
  <si>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</si>
  <si>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</si>
  <si>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</si>
  <si>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</si>
  <si>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</si>
  <si>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</si>
  <si>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</si>
  <si>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</si>
  <si>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</si>
  <si>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</si>
  <si>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</si>
  <si>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</si>
  <si>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</si>
  <si>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</si>
  <si>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</si>
  <si>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</si>
  <si>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</si>
  <si>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</si>
  <si>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</si>
  <si>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</si>
  <si>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</si>
  <si>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</si>
  <si>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</si>
  <si>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</si>
  <si>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</si>
  <si>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</si>
  <si>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</si>
  <si>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</si>
  <si>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</si>
  <si>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</si>
  <si>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</si>
  <si>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</si>
  <si>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</si>
  <si>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</si>
  <si>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</si>
  <si>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</si>
  <si>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</si>
  <si>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</si>
  <si>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</si>
  <si>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</si>
  <si>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</si>
  <si>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</si>
  <si>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</si>
  <si>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</si>
  <si>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</si>
  <si>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</si>
  <si>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</si>
  <si>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</si>
  <si>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</si>
  <si>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</si>
  <si>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</si>
  <si>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</si>
  <si>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</si>
  <si>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</si>
  <si>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</si>
  <si>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</si>
  <si>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</si>
  <si>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</si>
  <si>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</si>
  <si>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</si>
  <si>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</si>
  <si>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</si>
  <si>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</si>
  <si>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</si>
  <si>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</si>
  <si>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</si>
  <si>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</si>
  <si>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</si>
  <si>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</si>
  <si>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</si>
  <si>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</si>
  <si>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</si>
  <si>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</si>
  <si>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</si>
  <si>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</si>
  <si>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</si>
  <si>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</si>
  <si>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</si>
  <si>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</si>
  <si>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</si>
  <si>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</si>
  <si>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</si>
  <si>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</si>
  <si>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</si>
  <si>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</si>
  <si>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</si>
  <si>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</si>
  <si>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</si>
  <si>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</si>
  <si>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</si>
  <si>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</si>
  <si>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</si>
  <si>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</si>
  <si>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</si>
  <si>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</si>
  <si>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</si>
  <si>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</si>
  <si>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</si>
  <si>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</si>
  <si>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</si>
  <si>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</si>
  <si>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</si>
  <si>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</si>
  <si>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</si>
  <si>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</si>
  <si>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</si>
  <si>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</si>
  <si>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</si>
  <si>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</si>
  <si>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</si>
  <si>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</si>
  <si>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</si>
  <si>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</si>
  <si>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</si>
  <si>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</si>
  <si>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</si>
  <si>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</si>
  <si>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</si>
  <si>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</si>
  <si>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</si>
  <si>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</si>
  <si>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</si>
  <si>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</si>
  <si>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</si>
  <si>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</si>
  <si>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</si>
  <si>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</si>
  <si>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</si>
  <si>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</si>
  <si>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</si>
  <si>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</si>
  <si>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</si>
  <si>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</si>
  <si>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</si>
  <si>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</si>
  <si>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</si>
  <si>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</si>
  <si>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</si>
  <si>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</si>
  <si>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</si>
  <si>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</si>
  <si>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</si>
  <si>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</si>
  <si>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</si>
  <si>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</si>
  <si>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</si>
  <si>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</si>
  <si>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</si>
  <si>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</si>
  <si>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</si>
  <si>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</si>
  <si>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</si>
  <si>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</si>
  <si>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</si>
  <si>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</si>
  <si>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</si>
  <si>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</si>
  <si>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</si>
  <si>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</si>
  <si>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</si>
  <si>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</si>
  <si>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</si>
  <si>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</si>
  <si>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</si>
  <si>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</si>
  <si>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</si>
  <si>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</si>
  <si>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</si>
  <si>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</si>
  <si>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</si>
  <si>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</si>
  <si>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</si>
  <si>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</si>
  <si>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</si>
  <si>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</si>
  <si>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</si>
  <si>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</si>
  <si>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</si>
  <si>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</si>
  <si>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</si>
  <si>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</si>
  <si>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</si>
  <si>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</si>
  <si>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</si>
  <si>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</si>
  <si>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</si>
  <si>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</si>
  <si>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</si>
  <si>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</si>
  <si>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</si>
  <si>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</si>
  <si>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</si>
  <si>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</si>
  <si>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</si>
  <si>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</si>
  <si>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</si>
  <si>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</si>
  <si>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</si>
  <si>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</si>
  <si>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</si>
  <si>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</si>
  <si>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</si>
  <si>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</si>
  <si>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</si>
  <si>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</si>
  <si>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</si>
  <si>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</si>
  <si>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</si>
  <si>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</si>
  <si>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</si>
  <si>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</si>
  <si>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</si>
  <si>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</si>
  <si>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</si>
  <si>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</si>
  <si>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</si>
  <si>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</si>
  <si>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</si>
  <si>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</si>
  <si>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</si>
  <si>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</si>
  <si>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</si>
  <si>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</si>
  <si>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</si>
  <si>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</si>
  <si>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</si>
  <si>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</si>
  <si>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</si>
  <si>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</si>
  <si>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</si>
  <si>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</si>
  <si>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</si>
  <si>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</si>
  <si>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</si>
  <si>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</si>
  <si>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</si>
  <si>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</si>
  <si>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</si>
  <si>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</si>
  <si>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</si>
  <si>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</si>
  <si>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</si>
  <si>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</si>
  <si>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</si>
  <si>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</si>
  <si>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</si>
  <si>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</si>
  <si>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</si>
  <si>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</si>
  <si>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</si>
  <si>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</si>
  <si>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</si>
  <si>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</si>
  <si>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</si>
  <si>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</si>
  <si>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</si>
  <si>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</si>
  <si>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</si>
  <si>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</si>
  <si>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</si>
  <si>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</si>
  <si>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</si>
  <si>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</si>
  <si>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</si>
  <si>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</si>
  <si>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</si>
  <si>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</si>
  <si>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</si>
  <si>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</si>
  <si>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</si>
  <si>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</si>
  <si>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</si>
  <si>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</si>
  <si>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</si>
  <si>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</si>
  <si>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</si>
  <si>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</si>
  <si>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</si>
  <si>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</si>
  <si>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</si>
  <si>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</si>
  <si>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</si>
  <si>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</si>
  <si>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</si>
  <si>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</si>
  <si>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</si>
  <si>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</si>
  <si>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</si>
  <si>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</si>
  <si>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</si>
  <si>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</si>
  <si>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</si>
  <si>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</si>
  <si>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</si>
  <si>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</si>
  <si>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</si>
  <si>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</si>
  <si>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</si>
  <si>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</si>
  <si>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</si>
  <si>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</si>
  <si>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</si>
  <si>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</si>
  <si>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</si>
  <si>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</si>
  <si>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</si>
  <si>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</si>
  <si>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</si>
  <si>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</si>
  <si>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</si>
  <si>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</si>
  <si>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</si>
  <si>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</si>
  <si>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</si>
  <si>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</si>
  <si>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</si>
  <si>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</si>
  <si>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</si>
  <si>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</si>
  <si>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</si>
  <si>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</si>
  <si>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</si>
  <si>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</si>
  <si>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</si>
  <si>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</si>
  <si>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</si>
  <si>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</si>
  <si>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</si>
  <si>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</si>
  <si>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</si>
  <si>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</si>
  <si>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</si>
  <si>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</si>
  <si>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</si>
  <si>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</si>
  <si>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</si>
  <si>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</si>
  <si>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</si>
  <si>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</si>
  <si>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</si>
  <si>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</si>
  <si>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</si>
  <si>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</si>
  <si>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</si>
  <si>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</si>
  <si>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</si>
  <si>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</si>
  <si>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</si>
  <si>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</si>
  <si>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</si>
  <si>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</si>
  <si>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</si>
  <si>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</si>
  <si>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</si>
  <si>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</si>
  <si>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</si>
  <si>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</si>
  <si>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</si>
  <si>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</si>
  <si>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</si>
  <si>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</si>
  <si>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</si>
  <si>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</si>
  <si>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</si>
  <si>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</si>
  <si>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</si>
  <si>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</si>
  <si>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</si>
  <si>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</si>
  <si>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</si>
  <si>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</si>
  <si>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</si>
  <si>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</si>
  <si>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</si>
  <si>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</si>
  <si>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</si>
  <si>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</si>
  <si>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</si>
  <si>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</si>
  <si>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</si>
  <si>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</si>
  <si>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</si>
  <si>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</si>
  <si>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</si>
  <si>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</si>
  <si>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</si>
  <si>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</si>
  <si>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</si>
  <si>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</si>
  <si>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</si>
  <si>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</si>
  <si>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</si>
  <si>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</si>
  <si>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</si>
  <si>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</si>
  <si>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</si>
  <si>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</si>
  <si>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</si>
  <si>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</si>
  <si>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</si>
  <si>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</si>
  <si>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</si>
  <si>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</si>
  <si>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</si>
  <si>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</si>
  <si>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</si>
  <si>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</si>
  <si>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</si>
  <si>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</si>
  <si>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</si>
  <si>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</si>
  <si>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</si>
  <si>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</si>
  <si>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</si>
  <si>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</si>
  <si>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</si>
  <si>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</si>
  <si>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</si>
  <si>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</si>
  <si>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</si>
  <si>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</si>
  <si>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</si>
  <si>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</si>
  <si>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</si>
  <si>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</si>
  <si>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</si>
  <si>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</si>
  <si>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</si>
  <si>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</si>
  <si>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</si>
  <si>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</si>
  <si>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</si>
  <si>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</si>
  <si>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</si>
  <si>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</si>
  <si>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</si>
  <si>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</si>
  <si>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</si>
  <si>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</si>
  <si>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</si>
  <si>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</si>
  <si>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</si>
  <si>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</si>
  <si>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</si>
  <si>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</si>
  <si>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</si>
  <si>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</si>
  <si>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</si>
  <si>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</si>
  <si>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</si>
  <si>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</si>
  <si>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</si>
  <si>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</si>
  <si>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</si>
  <si>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</si>
  <si>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</si>
  <si>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</si>
  <si>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</si>
  <si>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</si>
  <si>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</si>
  <si>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</si>
  <si>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</si>
  <si>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</si>
  <si>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</si>
  <si>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</si>
  <si>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</si>
  <si>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</si>
  <si>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</si>
  <si>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</si>
  <si>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</si>
  <si>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</si>
  <si>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</si>
  <si>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</si>
  <si>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</si>
  <si>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</si>
  <si>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</si>
  <si>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</si>
  <si>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</si>
  <si>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</si>
  <si>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</si>
  <si>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</si>
  <si>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</si>
  <si>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</si>
  <si>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</si>
  <si>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</si>
  <si>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</si>
  <si>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</si>
  <si>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</si>
  <si>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</si>
  <si>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</si>
  <si>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</si>
  <si>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</si>
  <si>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</si>
  <si>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</si>
  <si>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</si>
  <si>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</si>
  <si>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</si>
  <si>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</si>
  <si>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</si>
  <si>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</si>
  <si>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</si>
  <si>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</si>
  <si>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</si>
  <si>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</si>
  <si>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</si>
  <si>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</si>
  <si>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</si>
  <si>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</si>
  <si>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</si>
  <si>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</si>
  <si>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</si>
  <si>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</si>
  <si>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</si>
  <si>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</si>
  <si>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</si>
  <si>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</si>
  <si>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</si>
  <si>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</si>
  <si>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</si>
  <si>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</si>
  <si>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</si>
  <si>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</si>
  <si>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</si>
  <si>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</si>
  <si>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</si>
  <si>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</si>
  <si>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</si>
  <si>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</si>
  <si>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</si>
  <si>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</si>
  <si>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</si>
  <si>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</si>
  <si>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</si>
  <si>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</si>
  <si>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</si>
  <si>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</si>
  <si>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</si>
  <si>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</si>
  <si>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</si>
  <si>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</si>
  <si>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</si>
  <si>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</si>
  <si>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</si>
  <si>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</si>
  <si>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</si>
  <si>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</si>
  <si>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</si>
  <si>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</si>
  <si>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</si>
  <si>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</si>
  <si>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</si>
  <si>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</si>
  <si>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</si>
  <si>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</si>
  <si>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</si>
  <si>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</si>
  <si>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</si>
  <si>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</si>
  <si>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</si>
  <si>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</si>
  <si>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</si>
  <si>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</si>
  <si>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</si>
  <si>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</si>
  <si>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</si>
  <si>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</si>
  <si>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</si>
  <si>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</si>
  <si>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</si>
  <si>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</si>
  <si>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</si>
  <si>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</si>
  <si>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</si>
  <si>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</si>
  <si>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</si>
  <si>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</si>
  <si>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</si>
  <si>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</si>
  <si>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</si>
  <si>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</si>
  <si>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</si>
  <si>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</si>
  <si>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</si>
  <si>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</si>
  <si>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</si>
  <si>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</si>
  <si>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</si>
  <si>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</si>
  <si>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</si>
  <si>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</si>
  <si>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</si>
  <si>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</si>
  <si>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</si>
  <si>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</si>
  <si>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</si>
  <si>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</si>
  <si>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</si>
  <si>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</si>
  <si>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</si>
  <si>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</si>
  <si>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</si>
  <si>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</si>
  <si>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</si>
  <si>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</si>
  <si>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</si>
  <si>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</si>
  <si>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</si>
  <si>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</si>
  <si>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</si>
  <si>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</si>
  <si>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</si>
  <si>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</si>
  <si>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</si>
  <si>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</si>
  <si>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</si>
  <si>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</si>
  <si>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</si>
  <si>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</si>
  <si>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</si>
  <si>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</si>
  <si>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</si>
  <si>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</si>
  <si>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</si>
  <si>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</si>
  <si>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</si>
  <si>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</si>
  <si>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</si>
  <si>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</si>
  <si>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</si>
  <si>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</si>
  <si>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</si>
  <si>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</si>
  <si>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</si>
  <si>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</si>
  <si>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</si>
  <si>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</si>
  <si>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</si>
  <si>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</si>
  <si>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</si>
  <si>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</si>
  <si>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</si>
  <si>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</si>
  <si>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</si>
  <si>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</si>
  <si>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</si>
  <si>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</si>
  <si>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</si>
  <si>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</si>
  <si>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</si>
  <si>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</si>
  <si>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</si>
  <si>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</si>
  <si>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</si>
  <si>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</si>
  <si>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</si>
  <si>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</si>
  <si>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</si>
  <si>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</si>
  <si>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</si>
  <si>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</si>
  <si>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</si>
  <si>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</si>
  <si>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</si>
  <si>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</si>
  <si>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</si>
  <si>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</si>
  <si>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</si>
  <si>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</si>
  <si>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</si>
  <si>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</si>
  <si>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</si>
  <si>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</si>
  <si>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</si>
  <si>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</si>
  <si>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</si>
  <si>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</si>
  <si>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</si>
  <si>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</si>
  <si>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</si>
  <si>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</si>
  <si>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</si>
  <si>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</si>
  <si>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</si>
  <si>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</si>
  <si>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</si>
  <si>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</si>
  <si>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</si>
  <si>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</si>
  <si>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</si>
  <si>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</si>
  <si>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</si>
  <si>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</si>
  <si>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</si>
  <si>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</si>
  <si>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</si>
  <si>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</si>
  <si>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</si>
  <si>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</si>
  <si>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</si>
  <si>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</si>
  <si>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</si>
  <si>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</si>
  <si>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</si>
  <si>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</si>
  <si>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</si>
  <si>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</si>
  <si>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</si>
  <si>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</si>
  <si>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</si>
  <si>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</si>
  <si>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</si>
  <si>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</si>
  <si>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</si>
  <si>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</si>
  <si>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</si>
  <si>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</si>
  <si>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</si>
  <si>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</si>
  <si>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</si>
  <si>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</si>
  <si>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</si>
  <si>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</si>
  <si>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</si>
  <si>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</si>
  <si>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</si>
  <si>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</si>
  <si>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</si>
  <si>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</si>
  <si>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</si>
  <si>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</si>
  <si>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</si>
  <si>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</si>
  <si>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</si>
  <si>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</si>
  <si>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</si>
  <si>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</si>
  <si>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</si>
  <si>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</si>
  <si>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</si>
  <si>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</si>
  <si>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</si>
  <si>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</si>
  <si>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</si>
  <si>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</si>
  <si>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</si>
  <si>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</si>
  <si>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</si>
  <si>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</si>
  <si>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</si>
  <si>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</si>
  <si>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</si>
  <si>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</si>
  <si>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</si>
  <si>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</si>
  <si>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</si>
  <si>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</si>
  <si>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</si>
  <si>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</si>
  <si>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</si>
  <si>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</si>
  <si>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</si>
  <si>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</si>
  <si>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</si>
  <si>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</si>
  <si>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</si>
  <si>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</si>
  <si>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</si>
  <si>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</si>
  <si>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</si>
  <si>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</si>
  <si>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</si>
  <si>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</si>
  <si>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</si>
  <si>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</si>
  <si>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</si>
  <si>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</si>
  <si>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</si>
  <si>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</si>
  <si>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</si>
  <si>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</si>
  <si>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</si>
  <si>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</si>
  <si>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</si>
  <si>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</si>
  <si>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</si>
  <si>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</si>
  <si>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</si>
  <si>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</si>
  <si>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</si>
  <si>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</si>
  <si>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</si>
  <si>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</si>
  <si>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</si>
  <si>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</si>
  <si>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</si>
  <si>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</si>
  <si>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</si>
  <si>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</si>
  <si>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</si>
  <si>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</si>
  <si>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</si>
  <si>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</si>
  <si>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</si>
  <si>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</si>
  <si>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</si>
  <si>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</si>
  <si>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</si>
  <si>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</si>
  <si>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</si>
  <si>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</si>
  <si>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</si>
  <si>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</si>
  <si>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</si>
  <si>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</si>
  <si>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</si>
  <si>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</si>
  <si>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</si>
  <si>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</si>
  <si>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</si>
  <si>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</si>
  <si>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</si>
  <si>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</si>
  <si>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</si>
  <si>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</si>
  <si>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</si>
  <si>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</si>
  <si>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</si>
  <si>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</si>
  <si>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</si>
  <si>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</si>
  <si>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</si>
  <si>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</si>
  <si>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</si>
  <si>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</si>
  <si>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</si>
  <si>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</si>
  <si>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</si>
  <si>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</si>
  <si>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</si>
  <si>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</si>
  <si>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</si>
  <si>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</si>
  <si>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</si>
  <si>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</si>
  <si>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</si>
  <si>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</si>
  <si>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</si>
  <si>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</si>
  <si>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</si>
  <si>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</si>
  <si>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</si>
  <si>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</si>
  <si>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</si>
  <si>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</si>
  <si>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</si>
  <si>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</si>
  <si>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</si>
  <si>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</si>
  <si>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</si>
  <si>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</si>
  <si>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</si>
  <si>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</si>
  <si>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</si>
  <si>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</si>
  <si>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</si>
  <si>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</si>
  <si>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</si>
  <si>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</si>
  <si>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</si>
  <si>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</si>
  <si>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</si>
  <si>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</si>
  <si>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</si>
  <si>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</si>
  <si>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</si>
  <si>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</si>
  <si>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</si>
  <si>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</si>
  <si>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</si>
  <si>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</si>
  <si>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</si>
  <si>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</si>
  <si>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</si>
  <si>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</si>
  <si>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</si>
  <si>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</si>
  <si>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</si>
  <si>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</si>
  <si>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</si>
  <si>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</si>
  <si>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</si>
  <si>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</si>
  <si>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</si>
  <si>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</si>
  <si>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</si>
  <si>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</si>
  <si>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</si>
  <si>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</si>
  <si>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</si>
  <si>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</si>
  <si>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</si>
  <si>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</si>
  <si>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</si>
  <si>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</si>
  <si>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</si>
  <si>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</si>
  <si>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</si>
  <si>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</si>
  <si>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</si>
  <si>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</si>
  <si>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</si>
  <si>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</si>
  <si>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</si>
  <si>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</si>
  <si>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</si>
  <si>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</si>
  <si>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</si>
  <si>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</si>
  <si>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</si>
  <si>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</si>
  <si>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</si>
  <si>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</si>
  <si>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</si>
  <si>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</si>
  <si>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</si>
  <si>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</si>
  <si>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</si>
  <si>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</si>
  <si>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</si>
  <si>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</si>
  <si>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</si>
  <si>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</si>
  <si>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</si>
  <si>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</si>
  <si>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</si>
  <si>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</si>
  <si>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</si>
  <si>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</si>
  <si>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</si>
  <si>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</si>
  <si>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</si>
  <si>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</si>
  <si>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</si>
  <si>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</si>
  <si>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</si>
  <si>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</si>
  <si>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</si>
  <si>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</si>
  <si>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</si>
  <si>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</si>
  <si>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</si>
  <si>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</si>
  <si>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</si>
  <si>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</si>
  <si>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</si>
  <si>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</si>
  <si>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</si>
  <si>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</si>
  <si>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</si>
  <si>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</si>
  <si>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</si>
  <si>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</si>
  <si>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</si>
  <si>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</si>
  <si>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</si>
  <si>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</si>
  <si>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</si>
  <si>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</si>
  <si>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</si>
  <si>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</si>
  <si>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</si>
  <si>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</si>
  <si>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</si>
  <si>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</si>
  <si>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</si>
  <si>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</si>
  <si>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</si>
  <si>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</si>
  <si>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</si>
  <si>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</si>
  <si>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</si>
  <si>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</si>
  <si>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</si>
  <si>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</si>
  <si>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</si>
  <si>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</si>
  <si>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</si>
  <si>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</si>
  <si>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</si>
  <si>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</si>
  <si>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</si>
  <si>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</si>
  <si>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</si>
  <si>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</si>
  <si>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</si>
  <si>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</si>
  <si>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</si>
  <si>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</si>
  <si>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</si>
  <si>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</si>
  <si>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</si>
  <si>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</si>
  <si>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</si>
  <si>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</si>
  <si>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</si>
  <si>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</si>
  <si>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</si>
  <si>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</si>
  <si>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</si>
  <si>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</si>
  <si>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</si>
  <si>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</si>
  <si>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</si>
  <si>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</si>
  <si>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</si>
  <si>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</si>
  <si>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</si>
  <si>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</si>
  <si>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</si>
  <si>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</si>
  <si>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</si>
  <si>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</si>
  <si>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</si>
  <si>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</si>
  <si>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</si>
  <si>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</si>
  <si>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</si>
  <si>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</si>
  <si>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</si>
  <si>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</si>
  <si>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</si>
  <si>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</si>
  <si>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</si>
  <si>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</si>
  <si>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</si>
  <si>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</si>
  <si>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</si>
  <si>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</si>
  <si>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</si>
  <si>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</si>
  <si>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</si>
  <si>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</si>
  <si>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</si>
  <si>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</si>
  <si>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</si>
  <si>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</si>
  <si>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</si>
  <si>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</si>
  <si>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</si>
  <si>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</si>
  <si>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</si>
  <si>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</si>
  <si>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</si>
  <si>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</si>
  <si>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</si>
  <si>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</si>
  <si>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</si>
  <si>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</si>
  <si>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</si>
  <si>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</si>
  <si>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</si>
  <si>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</si>
  <si>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</si>
  <si>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</si>
  <si>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</si>
  <si>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</si>
  <si>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</si>
  <si>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</si>
  <si>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</si>
  <si>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</si>
  <si>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</si>
  <si>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</si>
  <si>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</si>
  <si>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</si>
  <si>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</si>
  <si>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</si>
  <si>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</si>
  <si>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</si>
  <si>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</si>
  <si>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</si>
  <si>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</si>
  <si>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</si>
  <si>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</si>
  <si>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</si>
  <si>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</si>
  <si>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</si>
  <si>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</si>
  <si>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</si>
  <si>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</si>
  <si>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</si>
  <si>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</si>
  <si>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</si>
  <si>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</si>
  <si>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</si>
  <si>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</si>
  <si>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</si>
  <si>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</si>
  <si>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</si>
  <si>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</si>
  <si>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</si>
  <si>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</si>
  <si>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</si>
  <si>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</si>
  <si>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</si>
  <si>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</si>
  <si>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</si>
  <si>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</si>
  <si>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</si>
  <si>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</si>
  <si>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</si>
  <si>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</si>
  <si>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</si>
  <si>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</si>
  <si>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</si>
  <si>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</si>
  <si>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</si>
  <si>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</si>
  <si>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</si>
  <si>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</si>
  <si>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</si>
  <si>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</si>
  <si>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</si>
  <si>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</si>
  <si>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</si>
  <si>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</si>
  <si>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</si>
  <si>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</si>
  <si>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</si>
  <si>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</si>
  <si>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</si>
  <si>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</si>
  <si>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</si>
  <si>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</si>
  <si>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</si>
  <si>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</si>
  <si>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</si>
  <si>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</si>
  <si>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</si>
  <si>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</si>
  <si>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</si>
  <si>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</si>
  <si>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</si>
  <si>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</si>
  <si>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</si>
  <si>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</si>
  <si>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</si>
  <si>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</si>
  <si>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</si>
  <si>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</si>
  <si>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</si>
  <si>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</si>
  <si>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</si>
  <si>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</si>
  <si>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</si>
  <si>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</si>
  <si>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</si>
  <si>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</si>
  <si>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</si>
  <si>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</si>
  <si>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</si>
  <si>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</si>
  <si>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</si>
  <si>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</si>
  <si>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</si>
  <si>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</si>
  <si>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</si>
  <si>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</si>
  <si>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</si>
  <si>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</si>
  <si>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</si>
  <si>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</si>
  <si>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</si>
  <si>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</si>
  <si>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</si>
  <si>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</si>
  <si>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</si>
  <si>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</si>
  <si>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</si>
  <si>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</si>
  <si>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</si>
  <si>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</si>
  <si>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</si>
  <si>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</si>
  <si>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</si>
  <si>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</si>
  <si>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</si>
  <si>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</si>
  <si>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</si>
  <si>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</si>
  <si>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</si>
  <si>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</si>
  <si>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</si>
  <si>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</si>
  <si>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</si>
  <si>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</si>
  <si>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</si>
  <si>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</si>
  <si>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</si>
  <si>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</si>
  <si>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</si>
  <si>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</si>
  <si>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</si>
  <si>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</si>
  <si>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</si>
  <si>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</si>
  <si>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</si>
  <si>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</si>
  <si>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</si>
  <si>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</si>
  <si>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</si>
  <si>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</si>
  <si>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</si>
  <si>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</si>
  <si>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</si>
  <si>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</si>
  <si>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</si>
  <si>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</si>
  <si>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</si>
  <si>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</si>
  <si>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</si>
  <si>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</si>
  <si>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</si>
  <si>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</si>
  <si>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</si>
  <si>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</si>
  <si>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</si>
  <si>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</si>
  <si>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</si>
  <si>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</si>
  <si>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</si>
  <si>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</si>
  <si>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</si>
  <si>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</si>
  <si>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</si>
  <si>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</si>
  <si>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</si>
  <si>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</si>
  <si>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</si>
  <si>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</si>
  <si>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</si>
  <si>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</si>
  <si>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</si>
  <si>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</si>
  <si>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</si>
  <si>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</si>
  <si>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</si>
  <si>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</si>
  <si>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</si>
  <si>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</si>
  <si>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</si>
  <si>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</si>
  <si>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</si>
  <si>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</si>
  <si>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</si>
  <si>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</si>
  <si>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</si>
  <si>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</si>
  <si>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</si>
  <si>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</si>
  <si>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</si>
  <si>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</si>
  <si>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</si>
  <si>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</si>
  <si>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</si>
  <si>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</si>
  <si>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</si>
  <si>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</si>
  <si>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</si>
  <si>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</si>
  <si>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</si>
  <si>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</si>
  <si>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</si>
  <si>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</si>
  <si>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</si>
  <si>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</si>
  <si>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</si>
  <si>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</si>
  <si>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</si>
  <si>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</si>
  <si>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</si>
  <si>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</si>
  <si>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</si>
  <si>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</si>
  <si>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</si>
  <si>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</si>
  <si>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</si>
  <si>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</si>
  <si>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</si>
  <si>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</si>
  <si>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</si>
  <si>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</si>
  <si>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</si>
  <si>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</si>
  <si>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</si>
  <si>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</si>
  <si>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</si>
  <si>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</si>
  <si>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</si>
  <si>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</si>
  <si>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</si>
  <si>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</si>
  <si>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</si>
  <si>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</si>
  <si>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</si>
  <si>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</si>
  <si>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</si>
  <si>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</si>
  <si>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</si>
  <si>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</si>
  <si>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</si>
  <si>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</si>
  <si>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</si>
  <si>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</si>
  <si>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</si>
  <si>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</si>
  <si>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</si>
  <si>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</si>
  <si>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</si>
  <si>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</si>
  <si>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</si>
  <si>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</si>
  <si>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</si>
  <si>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</si>
  <si>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</si>
  <si>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</si>
  <si>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</si>
  <si>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</si>
  <si>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</si>
  <si>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</si>
  <si>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</si>
  <si>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</si>
  <si>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</si>
  <si>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</si>
  <si>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</si>
  <si>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</si>
  <si>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</si>
  <si>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</si>
  <si>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</si>
  <si>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</si>
  <si>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</si>
  <si>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</si>
  <si>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</si>
  <si>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</si>
  <si>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</si>
  <si>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</si>
  <si>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</si>
  <si>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</si>
  <si>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</si>
  <si>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</si>
  <si>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</si>
  <si>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</si>
  <si>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</si>
  <si>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</si>
  <si>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</si>
  <si>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</si>
  <si>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</si>
  <si>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</si>
  <si>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</si>
  <si>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</si>
  <si>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</si>
  <si>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</si>
  <si>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</si>
  <si>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</si>
  <si>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</si>
  <si>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</si>
  <si>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</si>
  <si>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</si>
  <si>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</si>
  <si>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</si>
  <si>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</si>
  <si>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</si>
  <si>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</si>
  <si>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</si>
  <si>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</si>
  <si>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</si>
  <si>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</si>
  <si>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</si>
  <si>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</si>
  <si>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</si>
  <si>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</si>
  <si>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</si>
  <si>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</si>
  <si>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</si>
  <si>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</si>
  <si>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</si>
  <si>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</si>
  <si>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</si>
  <si>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</si>
  <si>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</si>
  <si>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</si>
  <si>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</si>
  <si>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</si>
  <si>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</si>
  <si>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</si>
  <si>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</si>
  <si>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</si>
  <si>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</si>
  <si>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</si>
  <si>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</si>
  <si>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</si>
  <si>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</si>
  <si>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</si>
  <si>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</si>
  <si>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</si>
  <si>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</si>
  <si>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</si>
  <si>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</si>
  <si>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</si>
  <si>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</si>
  <si>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</si>
  <si>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</si>
  <si>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</si>
  <si>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</si>
  <si>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</si>
  <si>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</si>
  <si>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</si>
  <si>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</si>
  <si>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</si>
  <si>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</si>
  <si>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</si>
  <si>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</si>
  <si>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</si>
  <si>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</si>
  <si>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</si>
  <si>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</si>
  <si>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</si>
  <si>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</si>
  <si>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</si>
  <si>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</si>
  <si>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</si>
  <si>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</si>
  <si>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</si>
  <si>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</si>
  <si>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</si>
  <si>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</si>
  <si>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</si>
  <si>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</si>
  <si>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</si>
  <si>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</si>
  <si>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</si>
  <si>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</si>
  <si>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</si>
  <si>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</si>
  <si>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</si>
  <si>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</si>
  <si>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</si>
  <si>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</si>
  <si>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</si>
  <si>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</si>
  <si>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</si>
  <si>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</si>
  <si>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</si>
  <si>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</si>
  <si>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</si>
  <si>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</si>
  <si>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</si>
  <si>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</si>
  <si>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</si>
  <si>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</si>
  <si>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</si>
  <si>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</si>
  <si>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</si>
  <si>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</si>
  <si>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</si>
  <si>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</si>
  <si>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</si>
  <si>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</si>
  <si>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</si>
  <si>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</si>
  <si>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</si>
  <si>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</si>
  <si>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</si>
  <si>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</si>
  <si>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</si>
  <si>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</si>
  <si>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</si>
  <si>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</si>
  <si>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</si>
  <si>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</si>
  <si>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</si>
  <si>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</si>
  <si>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</si>
  <si>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</si>
  <si>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</si>
  <si>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</si>
  <si>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</si>
  <si>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</si>
  <si>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</si>
  <si>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</si>
  <si>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</si>
  <si>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</si>
  <si>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</si>
  <si>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</si>
  <si>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</si>
  <si>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</si>
  <si>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</si>
  <si>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</si>
  <si>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</si>
  <si>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</si>
  <si>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</si>
  <si>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</si>
  <si>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</si>
  <si>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</si>
  <si>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</si>
  <si>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</si>
  <si>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</si>
  <si>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</si>
  <si>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</si>
  <si>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</si>
  <si>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</si>
  <si>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</si>
  <si>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</si>
  <si>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</si>
  <si>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</si>
  <si>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</si>
  <si>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</si>
  <si>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</si>
  <si>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</si>
  <si>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</si>
  <si>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</si>
  <si>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</si>
  <si>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</si>
  <si>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</si>
  <si>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</si>
  <si>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</si>
  <si>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</si>
  <si>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</si>
  <si>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</si>
  <si>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</si>
  <si>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</si>
  <si>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</si>
  <si>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</si>
  <si>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</si>
  <si>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</si>
  <si>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</si>
  <si>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</si>
  <si>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</si>
  <si>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</si>
  <si>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</si>
  <si>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</si>
  <si>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</si>
  <si>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</si>
  <si>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</si>
  <si>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</si>
  <si>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</si>
  <si>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</si>
  <si>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</si>
  <si>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</si>
  <si>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</si>
  <si>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</si>
  <si>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</si>
  <si>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</si>
  <si>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</si>
  <si>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</si>
  <si>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</si>
  <si>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</si>
  <si>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</si>
  <si>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</si>
  <si>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</si>
  <si>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</si>
  <si>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</si>
  <si>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</si>
  <si>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</si>
  <si>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</si>
  <si>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</si>
  <si>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</si>
  <si>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</si>
  <si>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</si>
  <si>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</si>
  <si>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</si>
  <si>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</si>
  <si>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</si>
  <si>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</si>
  <si>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</si>
  <si>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</si>
  <si>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</si>
  <si>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</si>
  <si>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</si>
  <si>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</si>
  <si>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</si>
  <si>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</si>
  <si>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</si>
  <si>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</si>
  <si>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</si>
  <si>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</si>
  <si>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</si>
  <si>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</si>
  <si>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</si>
  <si>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</si>
  <si>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</si>
  <si>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</si>
  <si>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</si>
  <si>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</si>
  <si>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</si>
  <si>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</si>
  <si>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</si>
  <si>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</si>
  <si>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</si>
  <si>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</si>
  <si>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</si>
  <si>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</si>
  <si>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</si>
  <si>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</si>
  <si>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</si>
  <si>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</si>
  <si>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</si>
  <si>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</si>
  <si>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</si>
  <si>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</si>
  <si>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</si>
  <si>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</si>
  <si>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</si>
  <si>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</si>
  <si>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</si>
  <si>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</si>
  <si>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</si>
  <si>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</si>
  <si>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</si>
  <si>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</si>
  <si>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</si>
  <si>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</si>
  <si>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</si>
  <si>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</si>
  <si>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</si>
  <si>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</si>
  <si>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</si>
  <si>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</si>
  <si>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</si>
  <si>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</si>
  <si>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</si>
  <si>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</si>
  <si>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</si>
  <si>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</si>
  <si>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</si>
  <si>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</si>
  <si>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</si>
  <si>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</si>
  <si>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</si>
  <si>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</si>
  <si>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</si>
  <si>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</si>
  <si>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</si>
  <si>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</si>
  <si>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</si>
  <si>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</si>
  <si>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</si>
  <si>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</si>
  <si>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</si>
  <si>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</si>
  <si>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</si>
  <si>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</si>
  <si>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</si>
  <si>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</si>
  <si>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</si>
  <si>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</si>
  <si>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</si>
  <si>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</si>
  <si>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</si>
  <si>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</si>
  <si>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</si>
  <si>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</si>
  <si>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</si>
  <si>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</si>
  <si>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</si>
  <si>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</si>
  <si>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</si>
  <si>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</si>
  <si>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</si>
  <si>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</si>
  <si>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</si>
  <si>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</si>
  <si>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</si>
  <si>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</si>
  <si>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</si>
  <si>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</si>
  <si>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</si>
  <si>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</si>
  <si>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</si>
  <si>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</si>
  <si>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</si>
  <si>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</si>
  <si>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</si>
  <si>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</si>
  <si>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</si>
  <si>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</si>
  <si>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</si>
  <si>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</si>
  <si>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</si>
  <si>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</si>
  <si>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</si>
  <si>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</si>
  <si>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</si>
  <si>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</si>
  <si>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</si>
  <si>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</si>
  <si>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</si>
  <si>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</si>
  <si>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</si>
  <si>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</si>
  <si>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</si>
  <si>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</si>
  <si>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</si>
  <si>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</si>
  <si>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</si>
  <si>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</si>
  <si>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</si>
  <si>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</si>
  <si>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</si>
  <si>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</si>
  <si>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</si>
  <si>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</si>
  <si>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</si>
  <si>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</si>
  <si>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</si>
  <si>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</si>
  <si>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</si>
  <si>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</si>
  <si>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</si>
  <si>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</si>
  <si>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</si>
  <si>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</si>
  <si>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</si>
  <si>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</si>
  <si>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</si>
  <si>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</si>
  <si>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</si>
  <si>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</si>
  <si>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</si>
  <si>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</si>
  <si>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</si>
  <si>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</si>
  <si>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</si>
  <si>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</si>
  <si>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</si>
  <si>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</si>
  <si>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</si>
  <si>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</si>
  <si>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</si>
  <si>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</si>
  <si>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</si>
  <si>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</si>
  <si>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</si>
  <si>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</si>
  <si>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</si>
  <si>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</si>
  <si>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</si>
  <si>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</si>
  <si>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</si>
  <si>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</si>
  <si>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</si>
  <si>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</si>
  <si>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</si>
  <si>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</si>
  <si>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</si>
  <si>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</si>
  <si>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</si>
  <si>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</si>
  <si>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</si>
  <si>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</si>
  <si>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</si>
  <si>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</si>
  <si>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</si>
  <si>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</si>
  <si>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</si>
  <si>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</si>
  <si>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</si>
  <si>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</si>
  <si>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</si>
  <si>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</si>
  <si>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</si>
  <si>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</si>
  <si>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</si>
  <si>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</si>
  <si>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</si>
  <si>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</si>
  <si>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</si>
  <si>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</si>
  <si>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</si>
  <si>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</si>
  <si>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</si>
  <si>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</si>
  <si>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</si>
  <si>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</si>
  <si>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</si>
  <si>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</si>
  <si>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</si>
  <si>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</si>
  <si>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</si>
  <si>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</si>
  <si>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</si>
  <si>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</si>
  <si>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</si>
  <si>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</si>
  <si>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</si>
  <si>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</si>
  <si>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</si>
  <si>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</si>
  <si>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</si>
  <si>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</si>
  <si>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</si>
  <si>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</si>
  <si>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</si>
  <si>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</si>
  <si>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</si>
  <si>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</si>
  <si>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</si>
  <si>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</si>
  <si>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</si>
  <si>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</si>
  <si>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</si>
  <si>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</si>
  <si>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</si>
  <si>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</si>
  <si>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</si>
  <si>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</si>
  <si>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</si>
  <si>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</si>
  <si>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</si>
  <si>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</si>
  <si>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</si>
  <si>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</si>
  <si>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</si>
  <si>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</si>
  <si>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</si>
  <si>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</si>
  <si>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</si>
  <si>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</si>
  <si>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</si>
  <si>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</si>
  <si>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</si>
  <si>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</si>
  <si>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</si>
  <si>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</si>
  <si>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</si>
  <si>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</si>
  <si>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</si>
  <si>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</si>
  <si>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</si>
  <si>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</si>
  <si>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</si>
  <si>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</si>
  <si>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</si>
  <si>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</si>
  <si>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</si>
  <si>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</si>
  <si>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</si>
  <si>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</si>
  <si>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</si>
  <si>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</si>
  <si>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</si>
  <si>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</si>
  <si>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</si>
  <si>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</si>
  <si>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</si>
  <si>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</si>
  <si>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</si>
  <si>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</si>
  <si>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</si>
  <si>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</si>
  <si>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</si>
  <si>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</si>
  <si>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</si>
  <si>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</si>
  <si>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</si>
  <si>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</si>
  <si>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</si>
  <si>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</si>
  <si>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</si>
  <si>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</si>
  <si>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</si>
  <si>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</si>
  <si>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</si>
  <si>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</si>
  <si>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</si>
  <si>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</si>
  <si>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</si>
  <si>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</si>
  <si>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</si>
  <si>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</si>
  <si>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</si>
  <si>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</si>
  <si>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</si>
  <si>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</si>
  <si>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</si>
  <si>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</si>
  <si>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</si>
  <si>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</si>
  <si>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</si>
  <si>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</si>
  <si>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</si>
  <si>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</si>
  <si>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</si>
  <si>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</si>
  <si>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</si>
  <si>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</si>
  <si>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</si>
  <si>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</si>
  <si>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</si>
  <si>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</si>
  <si>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</si>
  <si>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</si>
  <si>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</si>
  <si>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</si>
  <si>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</si>
  <si>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</si>
  <si>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</si>
  <si>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</si>
  <si>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</si>
  <si>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</si>
  <si>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</si>
  <si>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</si>
  <si>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</si>
  <si>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</si>
  <si>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</si>
  <si>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</si>
  <si>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</si>
  <si>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</si>
  <si>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</si>
  <si>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</si>
  <si>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</si>
  <si>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</si>
  <si>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</si>
  <si>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</si>
  <si>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</si>
  <si>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</si>
  <si>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</si>
  <si>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</si>
  <si>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</si>
  <si>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</si>
  <si>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</si>
  <si>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</si>
  <si>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</si>
  <si>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</si>
  <si>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</si>
  <si>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</si>
  <si>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</si>
  <si>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</si>
  <si>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</si>
  <si>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</si>
  <si>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</si>
  <si>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</si>
  <si>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</si>
  <si>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</si>
  <si>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</si>
  <si>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</si>
  <si>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</si>
  <si>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</si>
  <si>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</si>
  <si>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</si>
  <si>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</si>
  <si>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</si>
  <si>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</si>
  <si>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</si>
  <si>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</si>
  <si>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</si>
  <si>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</si>
  <si>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</si>
  <si>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</si>
  <si>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</si>
  <si>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</si>
  <si>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</si>
  <si>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</si>
  <si>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</si>
  <si>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</si>
  <si>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</si>
  <si>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</si>
  <si>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</si>
  <si>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</si>
  <si>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</si>
  <si>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</si>
  <si>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</si>
  <si>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</si>
  <si>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</si>
  <si>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</si>
  <si>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</si>
  <si>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</si>
  <si>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</si>
  <si>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</si>
  <si>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</si>
  <si>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</si>
  <si>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</si>
  <si>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</si>
  <si>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</si>
  <si>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</si>
  <si>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</si>
  <si>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</si>
  <si>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</si>
  <si>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</si>
  <si>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</si>
  <si>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</si>
  <si>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</si>
  <si>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</si>
  <si>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</si>
  <si>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</si>
  <si>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</si>
  <si>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</si>
  <si>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</si>
  <si>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</si>
  <si>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</si>
  <si>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</si>
  <si>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</si>
  <si>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</si>
  <si>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</si>
  <si>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</si>
  <si>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</si>
  <si>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</si>
  <si>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</si>
  <si>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</si>
  <si>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</si>
  <si>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</si>
  <si>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</si>
  <si>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</si>
  <si>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</si>
  <si>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</si>
  <si>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</si>
  <si>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</si>
  <si>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</si>
  <si>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</si>
  <si>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</si>
  <si>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</si>
  <si>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</si>
  <si>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</si>
  <si>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</si>
  <si>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</si>
  <si>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</si>
  <si>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</si>
  <si>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</si>
  <si>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</si>
  <si>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</si>
  <si>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</si>
  <si>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</si>
  <si>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</si>
  <si>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</si>
  <si>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</si>
  <si>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</si>
  <si>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</si>
  <si>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</si>
  <si>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</si>
  <si>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</si>
  <si>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</si>
  <si>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</si>
  <si>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</si>
  <si>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</si>
  <si>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</si>
  <si>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</si>
  <si>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</si>
  <si>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</si>
  <si>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</si>
  <si>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</si>
  <si>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</si>
  <si>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</si>
  <si>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</si>
  <si>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</si>
  <si>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</si>
  <si>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</si>
  <si>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</si>
  <si>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</si>
  <si>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</si>
  <si>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</si>
  <si>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</si>
  <si>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</si>
  <si>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</si>
  <si>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</si>
  <si>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</si>
  <si>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</si>
  <si>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</si>
  <si>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</si>
  <si>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</si>
  <si>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</si>
  <si>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</si>
  <si>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</si>
  <si>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</si>
  <si>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</si>
  <si>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</si>
  <si>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</si>
  <si>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</si>
  <si>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</si>
  <si>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</si>
  <si>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</si>
  <si>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</si>
  <si>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</si>
  <si>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</si>
  <si>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</si>
  <si>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</si>
  <si>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</si>
  <si>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</si>
  <si>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</si>
  <si>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</si>
  <si>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</si>
  <si>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</si>
  <si>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</si>
  <si>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</si>
  <si>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</si>
  <si>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</si>
  <si>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</si>
  <si>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</si>
  <si>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</si>
  <si>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</si>
  <si>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</si>
  <si>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</si>
  <si>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</si>
  <si>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</si>
  <si>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</si>
  <si>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</si>
  <si>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</si>
  <si>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</si>
  <si>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</si>
  <si>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</si>
  <si>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</si>
  <si>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</si>
  <si>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</si>
  <si>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</si>
  <si>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</si>
  <si>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</si>
  <si>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</si>
  <si>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</si>
  <si>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</si>
  <si>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</si>
  <si>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</si>
  <si>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</si>
  <si>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</si>
  <si>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</si>
  <si>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</si>
  <si>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</si>
  <si>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</si>
  <si>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</si>
  <si>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</si>
  <si>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</si>
  <si>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</si>
  <si>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</si>
  <si>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</si>
  <si>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</si>
  <si>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</si>
  <si>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</si>
  <si>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</si>
  <si>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</si>
  <si>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</si>
  <si>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</si>
  <si>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</si>
  <si>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</si>
  <si>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</si>
  <si>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</si>
  <si>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</si>
  <si>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</si>
  <si>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</si>
  <si>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</si>
  <si>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</si>
  <si>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</si>
  <si>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</si>
  <si>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</si>
  <si>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</si>
  <si>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</si>
  <si>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</si>
  <si>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</si>
  <si>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</si>
  <si>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</si>
  <si>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</si>
  <si>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</si>
  <si>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</si>
  <si>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</si>
  <si>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</si>
  <si>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</si>
  <si>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</si>
  <si>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</si>
  <si>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</si>
  <si>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</si>
  <si>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</si>
  <si>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</si>
  <si>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</si>
  <si>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</si>
  <si>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</si>
  <si>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</si>
  <si>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</si>
  <si>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</si>
  <si>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</si>
  <si>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</si>
  <si>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</si>
  <si>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</si>
  <si>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</si>
  <si>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</si>
  <si>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</si>
  <si>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</si>
  <si>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</si>
  <si>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</si>
  <si>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</si>
  <si>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</si>
  <si>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</si>
  <si>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</si>
  <si>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</si>
  <si>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</si>
  <si>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</si>
  <si>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</si>
  <si>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</si>
  <si>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</si>
  <si>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</si>
  <si>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</si>
  <si>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</si>
  <si>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</si>
  <si>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</si>
  <si>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</si>
  <si>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</si>
  <si>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</si>
  <si>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</si>
  <si>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</si>
  <si>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</si>
  <si>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</si>
  <si>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</si>
  <si>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</si>
  <si>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</si>
  <si>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</si>
  <si>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</si>
  <si>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</si>
  <si>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</si>
  <si>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</si>
  <si>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</si>
  <si>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</si>
  <si>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</si>
  <si>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</si>
  <si>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</si>
  <si>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</si>
  <si>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</si>
  <si>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</si>
  <si>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</si>
  <si>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</si>
  <si>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</si>
  <si>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</si>
  <si>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</si>
  <si>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</si>
  <si>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</si>
  <si>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</si>
  <si>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</si>
  <si>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</si>
  <si>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</si>
  <si>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</si>
  <si>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</si>
  <si>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</si>
  <si>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</si>
  <si>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</si>
  <si>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</si>
  <si>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</si>
  <si>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</si>
  <si>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</si>
  <si>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</si>
  <si>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</si>
  <si>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</si>
  <si>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</si>
  <si>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</si>
  <si>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</si>
  <si>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</si>
  <si>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</si>
  <si>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</si>
  <si>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</si>
  <si>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</si>
  <si>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</si>
  <si>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</si>
  <si>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</si>
  <si>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</si>
  <si>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</si>
  <si>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</si>
  <si>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</si>
  <si>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</si>
  <si>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</si>
  <si>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</si>
  <si>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</si>
  <si>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</si>
  <si>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</si>
  <si>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</si>
  <si>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</si>
  <si>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</si>
  <si>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</si>
  <si>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</si>
  <si>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</si>
  <si>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</si>
  <si>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</si>
  <si>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</si>
  <si>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</si>
  <si>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</si>
  <si>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</si>
  <si>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</si>
  <si>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</si>
  <si>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</si>
  <si>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</si>
  <si>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</si>
  <si>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</si>
  <si>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</si>
  <si>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</si>
  <si>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</si>
  <si>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</si>
  <si>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</si>
  <si>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</si>
  <si>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</si>
  <si>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</si>
  <si>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</si>
  <si>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</si>
  <si>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</si>
  <si>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</si>
  <si>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</si>
  <si>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</si>
  <si>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</si>
  <si>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</si>
  <si>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</si>
  <si>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</si>
  <si>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</si>
  <si>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</si>
  <si>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</si>
  <si>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</si>
  <si>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</si>
  <si>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</si>
  <si>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</si>
  <si>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</si>
  <si>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</si>
  <si>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</si>
  <si>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</si>
  <si>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</si>
  <si>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</si>
  <si>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</si>
  <si>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</si>
  <si>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</si>
  <si>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</si>
  <si>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</si>
  <si>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</si>
  <si>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</si>
  <si>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</si>
  <si>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</si>
  <si>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</si>
  <si>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</si>
  <si>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</si>
  <si>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</si>
  <si>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</si>
  <si>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</si>
  <si>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</si>
  <si>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</si>
  <si>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</si>
  <si>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</si>
  <si>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</si>
  <si>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</si>
  <si>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</si>
  <si>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</si>
  <si>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</si>
  <si>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</si>
  <si>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</si>
  <si>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</si>
  <si>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</si>
  <si>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</si>
  <si>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</si>
  <si>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</si>
  <si>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</si>
  <si>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</si>
  <si>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</si>
  <si>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</si>
  <si>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</si>
  <si>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</si>
  <si>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</si>
  <si>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</si>
  <si>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</si>
  <si>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</si>
  <si>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</si>
  <si>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</si>
  <si>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</si>
  <si>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</si>
  <si>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</si>
  <si>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</si>
  <si>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</si>
  <si>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</si>
  <si>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</si>
  <si>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</si>
  <si>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</si>
  <si>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</si>
  <si>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</si>
  <si>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</si>
  <si>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</si>
  <si>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</si>
  <si>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</si>
  <si>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</si>
  <si>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</si>
  <si>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</si>
  <si>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</si>
  <si>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</si>
  <si>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</si>
  <si>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</si>
  <si>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</si>
  <si>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</si>
  <si>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</si>
  <si>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</si>
  <si>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</si>
  <si>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</si>
  <si>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</si>
  <si>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</si>
  <si>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</si>
  <si>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</si>
  <si>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</si>
  <si>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</si>
  <si>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</si>
  <si>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</si>
  <si>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</si>
  <si>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</si>
  <si>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</si>
  <si>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</si>
  <si>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</si>
  <si>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</si>
  <si>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</si>
  <si>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</si>
  <si>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</si>
  <si>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</si>
  <si>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</si>
  <si>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</si>
  <si>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</si>
  <si>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</si>
  <si>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</si>
  <si>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</si>
  <si>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</si>
  <si>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</si>
  <si>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</si>
  <si>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</si>
  <si>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</si>
  <si>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</si>
  <si>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</si>
  <si>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</si>
  <si>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</si>
  <si>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</si>
  <si>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</si>
  <si>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</si>
  <si>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</si>
  <si>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</si>
  <si>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</si>
  <si>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</si>
  <si>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</si>
  <si>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</si>
  <si>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</si>
  <si>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</si>
  <si>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</si>
  <si>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</si>
  <si>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</si>
  <si>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</si>
  <si>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</si>
  <si>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</si>
  <si>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</si>
  <si>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</si>
  <si>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</si>
  <si>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</si>
  <si>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</si>
  <si>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</si>
  <si>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</si>
  <si>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</si>
  <si>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</si>
  <si>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</si>
  <si>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</si>
  <si>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</si>
  <si>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</si>
  <si>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</si>
  <si>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</si>
  <si>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</si>
  <si>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</si>
  <si>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</si>
  <si>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</si>
  <si>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</si>
  <si>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</si>
  <si>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</si>
  <si>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</si>
  <si>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</si>
  <si>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</si>
  <si>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</si>
  <si>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</si>
  <si>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</si>
  <si>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</si>
  <si>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</si>
  <si>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</si>
  <si>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</si>
  <si>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</si>
  <si>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</si>
  <si>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</si>
  <si>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</si>
  <si>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</si>
  <si>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</si>
  <si>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</si>
  <si>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</si>
  <si>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</si>
  <si>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</si>
  <si>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</si>
  <si>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</si>
  <si>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</si>
  <si>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</si>
  <si>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</si>
  <si>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</si>
  <si>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</si>
  <si>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</si>
  <si>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</si>
  <si>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</si>
  <si>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</si>
  <si>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</si>
  <si>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</si>
  <si>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</si>
  <si>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</si>
  <si>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</si>
  <si>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</si>
  <si>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</si>
  <si>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</si>
  <si>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</si>
  <si>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</si>
  <si>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</si>
  <si>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</si>
  <si>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</si>
  <si>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</si>
  <si>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</si>
  <si>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</si>
  <si>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</si>
  <si>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</si>
  <si>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</si>
  <si>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</si>
  <si>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</si>
  <si>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</si>
  <si>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</si>
  <si>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</si>
  <si>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</si>
  <si>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</si>
  <si>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</si>
  <si>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</si>
  <si>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</si>
  <si>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</si>
  <si>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</si>
  <si>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</si>
  <si>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</si>
  <si>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</si>
  <si>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</si>
  <si>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</si>
  <si>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</si>
  <si>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</si>
  <si>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</si>
  <si>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</si>
  <si>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</si>
  <si>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</si>
  <si>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</si>
  <si>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</si>
  <si>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</si>
  <si>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</si>
  <si>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</si>
  <si>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</si>
  <si>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</si>
  <si>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</si>
  <si>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</si>
  <si>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</si>
  <si>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</si>
  <si>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</si>
  <si>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</si>
  <si>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</si>
  <si>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</si>
  <si>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</si>
  <si>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</si>
  <si>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</si>
  <si>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</si>
  <si>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</si>
  <si>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</si>
  <si>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</si>
  <si>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</si>
  <si>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</si>
  <si>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</si>
  <si>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</si>
  <si>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</si>
  <si>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</si>
  <si>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</si>
  <si>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</si>
  <si>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</si>
  <si>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</si>
  <si>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</si>
  <si>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</si>
  <si>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</si>
  <si>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</si>
  <si>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</si>
  <si>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</si>
  <si>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</si>
  <si>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</si>
  <si>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</si>
  <si>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</si>
  <si>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</si>
  <si>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</si>
  <si>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</si>
  <si>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</si>
  <si>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</si>
  <si>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</si>
  <si>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</si>
  <si>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</si>
  <si>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</si>
  <si>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</si>
  <si>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</si>
  <si>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</si>
  <si>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</si>
  <si>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</si>
  <si>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</si>
  <si>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</si>
  <si>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</si>
  <si>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</si>
  <si>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</si>
  <si>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</si>
  <si>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</si>
  <si>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</si>
  <si>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</si>
  <si>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</si>
  <si>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</si>
  <si>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</si>
  <si>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</si>
  <si>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</si>
  <si>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</si>
  <si>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</si>
  <si>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</si>
  <si>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</si>
  <si>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</si>
  <si>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</si>
  <si>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</si>
  <si>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</si>
  <si>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</si>
  <si>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</si>
  <si>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</si>
  <si>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</si>
  <si>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</si>
  <si>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</si>
  <si>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</si>
  <si>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</si>
  <si>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</si>
  <si>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</si>
  <si>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</si>
  <si>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</si>
  <si>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</si>
  <si>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</si>
  <si>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</si>
  <si>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</si>
  <si>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</si>
  <si>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</si>
  <si>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</si>
  <si>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</si>
  <si>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</si>
  <si>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</si>
  <si>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</si>
  <si>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</si>
  <si>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</si>
  <si>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</si>
  <si>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</si>
  <si>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</si>
  <si>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</si>
  <si>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</si>
  <si>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</si>
  <si>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</si>
  <si>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</si>
  <si>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</si>
  <si>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</si>
  <si>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</si>
  <si>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</si>
  <si>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</si>
  <si>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</si>
  <si>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</si>
  <si>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</si>
  <si>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</si>
  <si>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</si>
  <si>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</si>
  <si>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</si>
  <si>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</si>
  <si>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</si>
  <si>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</si>
  <si>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</si>
  <si>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</si>
  <si>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</si>
  <si>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</si>
  <si>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</si>
  <si>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</si>
  <si>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</si>
  <si>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</si>
  <si>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</si>
  <si>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</si>
  <si>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</si>
  <si>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</si>
  <si>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</si>
  <si>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</si>
  <si>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</si>
  <si>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</si>
  <si>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</si>
  <si>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</si>
  <si>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</si>
  <si>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</si>
  <si>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</si>
  <si>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</si>
  <si>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</si>
  <si>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</si>
  <si>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</si>
  <si>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</si>
  <si>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</si>
  <si>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</si>
  <si>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</si>
  <si>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</si>
  <si>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</si>
  <si>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</si>
  <si>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</si>
  <si>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</si>
  <si>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</si>
  <si>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</si>
  <si>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</si>
  <si>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</si>
  <si>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</si>
  <si>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</si>
  <si>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</si>
  <si>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</si>
  <si>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</si>
  <si>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</si>
  <si>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</si>
  <si>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</si>
  <si>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</si>
  <si>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</si>
  <si>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</si>
  <si>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</si>
  <si>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</si>
  <si>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</si>
  <si>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</si>
  <si>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</si>
  <si>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</si>
  <si>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</si>
  <si>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</si>
  <si>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</si>
  <si>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</si>
  <si>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</si>
  <si>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</si>
  <si>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</si>
  <si>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</si>
  <si>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</si>
  <si>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</si>
  <si>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</si>
  <si>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</si>
  <si>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</si>
  <si>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</si>
  <si>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</si>
  <si>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</si>
  <si>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</si>
  <si>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</si>
  <si>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</si>
  <si>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</si>
  <si>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</si>
  <si>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</si>
  <si>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</si>
  <si>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</si>
  <si>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</si>
  <si>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</si>
  <si>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</si>
  <si>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</si>
  <si>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</si>
  <si>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</si>
  <si>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</si>
  <si>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</si>
  <si>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</si>
  <si>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</si>
  <si>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</si>
  <si>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</si>
  <si>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</si>
  <si>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</si>
  <si>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</si>
  <si>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</si>
  <si>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</si>
  <si>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</si>
  <si>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</si>
  <si>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</si>
  <si>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</si>
  <si>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</si>
  <si>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</si>
  <si>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</si>
  <si>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</si>
  <si>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</si>
  <si>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</si>
  <si>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</si>
  <si>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</si>
  <si>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</si>
  <si>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</si>
  <si>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</si>
  <si>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</si>
  <si>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</si>
  <si>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</si>
  <si>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</si>
  <si>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</si>
  <si>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</si>
  <si>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</si>
  <si>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</si>
  <si>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</si>
  <si>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</si>
  <si>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</si>
  <si>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</si>
  <si>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</si>
  <si>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</si>
  <si>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</si>
  <si>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</si>
  <si>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</si>
  <si>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</si>
  <si>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</si>
  <si>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</si>
  <si>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</si>
  <si>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</si>
  <si>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</si>
  <si>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</si>
  <si>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</si>
  <si>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</si>
  <si>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</si>
  <si>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</si>
  <si>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</si>
  <si>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</si>
  <si>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</si>
  <si>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</si>
  <si>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</si>
  <si>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</si>
  <si>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</si>
  <si>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</si>
  <si>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</si>
  <si>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</si>
  <si>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</si>
  <si>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</si>
  <si>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</si>
  <si>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</si>
  <si>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</si>
  <si>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</si>
  <si>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</si>
  <si>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</si>
  <si>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</si>
  <si>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</si>
  <si>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</si>
  <si>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</si>
  <si>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</si>
  <si>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</si>
  <si>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</si>
  <si>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</si>
  <si>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</si>
  <si>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</si>
  <si>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</si>
  <si>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</si>
  <si>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</si>
  <si>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</si>
  <si>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</si>
  <si>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</si>
  <si>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</si>
  <si>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</si>
  <si>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</si>
  <si>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</si>
  <si>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</si>
  <si>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</si>
  <si>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</si>
  <si>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</si>
  <si>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</si>
  <si>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</si>
  <si>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</si>
  <si>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</si>
  <si>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</si>
  <si>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</si>
  <si>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</si>
  <si>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</si>
  <si>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</si>
  <si>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</si>
  <si>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</si>
  <si>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</si>
  <si>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</si>
  <si>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</si>
  <si>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</si>
  <si>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</si>
  <si>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</si>
  <si>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</si>
  <si>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</si>
  <si>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</si>
  <si>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</si>
  <si>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</si>
  <si>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</si>
  <si>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</si>
  <si>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</si>
  <si>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</si>
  <si>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</si>
  <si>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</si>
  <si>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</si>
  <si>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</si>
  <si>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</si>
  <si>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</si>
  <si>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</si>
  <si>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</si>
  <si>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</si>
  <si>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</si>
  <si>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</si>
  <si>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</si>
  <si>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</si>
  <si>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</si>
  <si>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</si>
  <si>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</si>
  <si>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</si>
  <si>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</si>
  <si>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</si>
  <si>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</si>
  <si>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</si>
  <si>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</si>
  <si>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</si>
  <si>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</si>
  <si>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</si>
  <si>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</si>
  <si>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</si>
  <si>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</si>
  <si>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</si>
  <si>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</si>
  <si>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</si>
  <si>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</si>
  <si>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</si>
  <si>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</si>
  <si>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</si>
  <si>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</si>
  <si>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</si>
  <si>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</si>
  <si>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</si>
  <si>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</si>
  <si>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</si>
  <si>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</si>
  <si>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</si>
  <si>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</si>
  <si>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</si>
  <si>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</si>
  <si>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</si>
  <si>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</si>
  <si>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</si>
  <si>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</si>
  <si>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</si>
  <si>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</si>
  <si>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</si>
  <si>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</si>
  <si>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</si>
  <si>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</si>
  <si>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</si>
  <si>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</si>
  <si>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</si>
  <si>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</si>
  <si>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</si>
  <si>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</si>
  <si>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</si>
  <si>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</si>
  <si>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</si>
  <si>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</si>
  <si>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</si>
  <si>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</si>
  <si>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</si>
  <si>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</si>
  <si>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</si>
  <si>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</si>
  <si>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</si>
  <si>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</si>
  <si>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</si>
  <si>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</si>
  <si>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</si>
  <si>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</si>
  <si>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</si>
  <si>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</si>
  <si>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</si>
  <si>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</si>
  <si>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</si>
  <si>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</si>
  <si>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</si>
  <si>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</si>
  <si>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</si>
  <si>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</si>
  <si>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</si>
  <si>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</si>
  <si>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</si>
  <si>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</si>
  <si>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</si>
  <si>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</si>
  <si>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</si>
  <si>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</si>
  <si>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</si>
  <si>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</si>
  <si>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</si>
  <si>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</si>
  <si>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</si>
  <si>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</si>
  <si>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</si>
  <si>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</si>
  <si>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</si>
  <si>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</si>
  <si>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</si>
  <si>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</si>
  <si>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</si>
  <si>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</si>
  <si>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</si>
  <si>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</si>
  <si>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</si>
  <si>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</si>
  <si>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</si>
  <si>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</si>
  <si>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</si>
  <si>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</si>
  <si>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</si>
  <si>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</si>
  <si>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</si>
  <si>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</si>
  <si>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</si>
  <si>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</si>
  <si>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</si>
  <si>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</si>
  <si>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</si>
  <si>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</si>
  <si>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</si>
  <si>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</si>
  <si>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</si>
  <si>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</si>
  <si>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</si>
  <si>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</si>
  <si>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</si>
  <si>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</si>
  <si>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</si>
  <si>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</si>
  <si>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</si>
  <si>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</si>
  <si>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</si>
  <si>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</si>
  <si>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</si>
  <si>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</si>
  <si>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</si>
  <si>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</si>
  <si>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</si>
  <si>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</si>
  <si>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</si>
  <si>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</si>
  <si>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</si>
  <si>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</si>
  <si>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</si>
  <si>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</si>
  <si>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</si>
  <si>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</si>
  <si>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</si>
  <si>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</si>
  <si>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</si>
  <si>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</si>
  <si>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</si>
  <si>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</si>
  <si>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</si>
  <si>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</si>
  <si>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</si>
  <si>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</si>
  <si>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</si>
  <si>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</si>
  <si>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</si>
  <si>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</si>
  <si>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</si>
  <si>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</si>
  <si>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</si>
  <si>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</si>
  <si>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</si>
  <si>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</si>
  <si>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</si>
  <si>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</si>
  <si>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</si>
  <si>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</si>
  <si>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</si>
  <si>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</si>
  <si>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</si>
  <si>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</si>
  <si>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</si>
  <si>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</si>
  <si>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</si>
  <si>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</si>
  <si>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</si>
  <si>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</si>
  <si>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</si>
  <si>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</si>
  <si>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</si>
  <si>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</si>
  <si>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</si>
  <si>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</si>
  <si>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</si>
  <si>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</si>
  <si>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</si>
  <si>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</si>
  <si>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</si>
  <si>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</si>
  <si>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</si>
  <si>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</si>
  <si>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</si>
  <si>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</si>
  <si>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</si>
  <si>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</si>
  <si>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</si>
  <si>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</si>
  <si>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</si>
  <si>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</si>
  <si>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</si>
  <si>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</si>
  <si>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</si>
  <si>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</si>
  <si>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</si>
  <si>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</si>
  <si>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</si>
  <si>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</si>
  <si>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</si>
  <si>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</si>
  <si>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</si>
  <si>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</si>
  <si>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</si>
  <si>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</si>
  <si>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</si>
  <si>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</si>
  <si>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</si>
  <si>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</si>
  <si>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</si>
  <si>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</si>
  <si>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</si>
  <si>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</si>
  <si>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</si>
  <si>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</si>
  <si>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</si>
  <si>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</si>
  <si>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</si>
  <si>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</si>
  <si>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</si>
  <si>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</si>
  <si>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</si>
  <si>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</si>
  <si>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</si>
  <si>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</si>
  <si>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</si>
  <si>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</si>
  <si>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</si>
  <si>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</si>
  <si>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</si>
  <si>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</si>
  <si>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</si>
  <si>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</si>
  <si>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</si>
  <si>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</si>
  <si>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</si>
  <si>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</si>
  <si>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</si>
  <si>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</si>
  <si>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</si>
  <si>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</si>
  <si>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</si>
  <si>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</si>
  <si>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</si>
  <si>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</si>
  <si>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</si>
  <si>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</si>
  <si>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</si>
  <si>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</si>
  <si>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</si>
  <si>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</si>
  <si>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</si>
  <si>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</si>
  <si>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</si>
  <si>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</si>
  <si>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</si>
  <si>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</si>
  <si>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</si>
  <si>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</si>
  <si>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</si>
  <si>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</si>
  <si>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</si>
  <si>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</si>
  <si>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</si>
  <si>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</si>
  <si>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</si>
  <si>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</si>
  <si>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</si>
  <si>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</si>
  <si>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</si>
  <si>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</si>
  <si>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</si>
  <si>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</si>
  <si>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</si>
  <si>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</si>
  <si>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</si>
  <si>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</si>
  <si>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</si>
  <si>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</si>
  <si>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</si>
  <si>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</si>
  <si>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</si>
  <si>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</si>
  <si>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</si>
  <si>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</si>
  <si>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</si>
  <si>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</si>
  <si>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</si>
  <si>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</si>
  <si>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</si>
  <si>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</si>
  <si>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</si>
  <si>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</si>
  <si>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</si>
  <si>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</si>
  <si>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</si>
  <si>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</si>
  <si>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</si>
  <si>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</si>
  <si>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</si>
  <si>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</si>
  <si>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</si>
  <si>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</si>
  <si>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</si>
  <si>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</si>
  <si>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</si>
  <si>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</si>
  <si>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</si>
  <si>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</si>
  <si>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</si>
  <si>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</si>
  <si>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</si>
  <si>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</si>
  <si>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</si>
  <si>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</si>
  <si>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</si>
  <si>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</si>
  <si>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</si>
  <si>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</si>
  <si>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</si>
  <si>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</si>
  <si>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</si>
  <si>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</si>
  <si>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</si>
  <si>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</si>
  <si>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</si>
  <si>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</si>
  <si>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</si>
  <si>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</si>
  <si>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</si>
  <si>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</si>
  <si>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</si>
  <si>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</si>
  <si>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</si>
  <si>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</si>
  <si>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</si>
  <si>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</si>
  <si>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</si>
  <si>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</si>
  <si>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</si>
  <si>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</si>
  <si>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</si>
  <si>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</si>
  <si>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</si>
  <si>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</si>
  <si>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</si>
  <si>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</si>
  <si>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</si>
  <si>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</si>
  <si>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</si>
  <si>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</si>
  <si>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</si>
  <si>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</si>
  <si>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</si>
  <si>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</si>
  <si>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</si>
  <si>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</si>
  <si>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</si>
  <si>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</si>
  <si>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</si>
  <si>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</si>
  <si>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</si>
  <si>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</si>
  <si>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</si>
  <si>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</si>
  <si>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</si>
  <si>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</si>
  <si>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</si>
  <si>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</si>
  <si>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</si>
  <si>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</si>
  <si>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</si>
  <si>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</si>
  <si>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</si>
  <si>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</si>
  <si>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</si>
  <si>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</si>
  <si>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</si>
  <si>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</si>
  <si>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</si>
  <si>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</si>
  <si>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</si>
  <si>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</si>
  <si>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</si>
  <si>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</si>
  <si>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</si>
  <si>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</si>
  <si>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</si>
  <si>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</si>
  <si>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</si>
  <si>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</si>
  <si>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</si>
  <si>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</si>
  <si>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</si>
  <si>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</si>
  <si>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</si>
  <si>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</si>
  <si>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</si>
  <si>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</si>
  <si>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</si>
  <si>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</si>
  <si>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</si>
  <si>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</si>
  <si>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</si>
  <si>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</si>
  <si>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</si>
  <si>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</si>
  <si>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</si>
  <si>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</si>
  <si>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</si>
  <si>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</si>
  <si>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</si>
  <si>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</si>
  <si>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</si>
  <si>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</si>
  <si>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</si>
  <si>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</si>
  <si>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</si>
  <si>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</si>
  <si>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</si>
  <si>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</si>
  <si>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</si>
  <si>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</si>
  <si>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</si>
  <si>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</si>
  <si>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</si>
  <si>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</si>
  <si>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</si>
  <si>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</si>
  <si>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</si>
  <si>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</si>
  <si>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</si>
  <si>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</si>
  <si>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</si>
  <si>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</si>
  <si>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</si>
  <si>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</si>
  <si>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</si>
  <si>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</si>
  <si>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</si>
  <si>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</si>
  <si>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</si>
  <si>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</si>
  <si>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</si>
  <si>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</si>
  <si>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</si>
  <si>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</si>
  <si>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</si>
  <si>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</si>
  <si>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</si>
  <si>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</si>
  <si>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</si>
  <si>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</si>
  <si>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</si>
  <si>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</si>
  <si>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</si>
  <si>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</si>
  <si>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</si>
  <si>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</si>
  <si>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</si>
  <si>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</si>
  <si>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</si>
  <si>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</si>
  <si>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</si>
  <si>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</si>
  <si>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</si>
  <si>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</si>
  <si>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</si>
  <si>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</si>
  <si>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</si>
  <si>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</si>
  <si>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</si>
  <si>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</si>
  <si>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</si>
  <si>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</si>
  <si>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</si>
  <si>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</si>
  <si>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</si>
  <si>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</si>
  <si>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</si>
  <si>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</si>
  <si>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</si>
  <si>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</si>
  <si>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</si>
  <si>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</si>
  <si>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</si>
  <si>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</si>
  <si>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</si>
  <si>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</si>
  <si>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</si>
  <si>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</si>
  <si>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</si>
  <si>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</si>
  <si>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</si>
  <si>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</si>
  <si>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</si>
  <si>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</si>
  <si>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</si>
  <si>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</si>
  <si>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</si>
  <si>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</si>
  <si>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</si>
  <si>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</si>
  <si>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</si>
  <si>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</si>
  <si>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</si>
  <si>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</si>
  <si>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</si>
  <si>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</si>
  <si>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</si>
  <si>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</si>
  <si>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</si>
  <si>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</si>
  <si>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</si>
  <si>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</si>
  <si>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</si>
  <si>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</si>
  <si>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</si>
  <si>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</si>
  <si>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</si>
  <si>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</si>
  <si>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</si>
  <si>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</si>
  <si>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</si>
  <si>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</si>
  <si>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</si>
  <si>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</si>
  <si>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</si>
  <si>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</si>
  <si>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</si>
  <si>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</si>
  <si>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</si>
  <si>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</si>
  <si>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</si>
  <si>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</si>
  <si>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</si>
  <si>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</si>
  <si>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</si>
  <si>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</si>
  <si>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</si>
  <si>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</si>
  <si>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</si>
  <si>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</si>
  <si>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</si>
  <si>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</si>
  <si>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</si>
  <si>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</si>
  <si>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</si>
  <si>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</si>
  <si>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</si>
  <si>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</si>
  <si>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</si>
  <si>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</si>
  <si>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</si>
  <si>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</si>
  <si>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</si>
  <si>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</si>
  <si>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</si>
  <si>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</si>
  <si>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</si>
  <si>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</si>
  <si>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</si>
  <si>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</si>
  <si>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</si>
  <si>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</si>
  <si>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</si>
  <si>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</si>
  <si>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</si>
  <si>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</si>
  <si>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</si>
  <si>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</si>
  <si>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</si>
  <si>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</si>
  <si>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</si>
  <si>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</si>
  <si>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</si>
  <si>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</si>
  <si>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</si>
  <si>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</si>
  <si>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</si>
  <si>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</si>
  <si>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</si>
  <si>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</si>
  <si>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</si>
  <si>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</si>
  <si>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</si>
  <si>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</si>
  <si>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</si>
  <si>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</si>
  <si>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</si>
  <si>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</si>
  <si>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</si>
  <si>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</si>
  <si>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</si>
  <si>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</si>
  <si>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</si>
  <si>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</si>
  <si>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</si>
  <si>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</si>
  <si>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</si>
  <si>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</si>
  <si>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</si>
  <si>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</si>
  <si>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</si>
  <si>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</si>
  <si>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</si>
  <si>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</si>
  <si>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</si>
  <si>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</si>
  <si>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</si>
  <si>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</si>
  <si>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</si>
  <si>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</si>
  <si>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</si>
  <si>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</si>
  <si>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</si>
  <si>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</si>
  <si>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</si>
  <si>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</si>
  <si>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</si>
  <si>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</si>
  <si>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</si>
  <si>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</si>
  <si>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</si>
  <si>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</si>
  <si>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</si>
  <si>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</si>
  <si>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</si>
  <si>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</si>
  <si>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</si>
  <si>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</si>
  <si>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</si>
  <si>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</si>
  <si>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</si>
  <si>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</si>
  <si>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</si>
  <si>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</si>
  <si>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</si>
  <si>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</si>
  <si>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</si>
  <si>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</si>
  <si>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</si>
  <si>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</si>
  <si>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</si>
  <si>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</si>
  <si>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</si>
  <si>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</si>
  <si>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</si>
  <si>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</si>
  <si>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</si>
  <si>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</si>
  <si>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</si>
  <si>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</si>
  <si>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</si>
  <si>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</si>
  <si>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</si>
  <si>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</si>
  <si>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</si>
  <si>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</si>
  <si>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</si>
  <si>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</si>
  <si>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</si>
  <si>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</si>
  <si>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</si>
  <si>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</si>
  <si>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</si>
  <si>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</si>
  <si>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</si>
  <si>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</si>
  <si>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</si>
  <si>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</si>
  <si>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</si>
  <si>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</si>
  <si>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</si>
  <si>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</si>
  <si>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</si>
  <si>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</si>
  <si>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</si>
  <si>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</si>
  <si>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</si>
  <si>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</si>
  <si>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</si>
  <si>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</si>
  <si>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</si>
  <si>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</si>
  <si>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</si>
  <si>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</si>
  <si>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</si>
  <si>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</si>
  <si>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</si>
  <si>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</si>
  <si>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</si>
  <si>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</si>
  <si>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</si>
  <si>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</si>
  <si>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</si>
  <si>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</si>
  <si>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</si>
  <si>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</si>
  <si>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</si>
  <si>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</si>
  <si>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</si>
  <si>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</si>
  <si>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</si>
  <si>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</si>
  <si>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</si>
  <si>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</si>
  <si>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</si>
  <si>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</si>
  <si>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</si>
  <si>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</si>
  <si>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</si>
  <si>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</si>
  <si>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</si>
  <si>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</si>
  <si>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</si>
  <si>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</si>
  <si>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</si>
  <si>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</si>
  <si>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</si>
  <si>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</si>
  <si>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</si>
  <si>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</si>
  <si>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</si>
  <si>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</si>
  <si>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</si>
  <si>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</si>
  <si>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</si>
  <si>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</si>
  <si>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</si>
  <si>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</si>
  <si>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</si>
  <si>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</si>
  <si>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</si>
  <si>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</si>
  <si>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</si>
  <si>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</si>
  <si>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</si>
  <si>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</si>
  <si>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</si>
  <si>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</si>
  <si>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</si>
  <si>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</si>
  <si>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</si>
  <si>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</si>
  <si>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</si>
  <si>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</si>
  <si>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</si>
  <si>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</si>
  <si>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</si>
  <si>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</si>
  <si>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</si>
  <si>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</si>
  <si>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</si>
  <si>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</si>
  <si>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</si>
  <si>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</si>
  <si>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</si>
  <si>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</si>
  <si>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</si>
  <si>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</si>
  <si>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</si>
  <si>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</si>
  <si>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</si>
  <si>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</si>
  <si>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</si>
  <si>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</si>
  <si>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</si>
  <si>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</si>
  <si>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</si>
  <si>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</si>
  <si>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</si>
  <si>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</si>
  <si>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</si>
  <si>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</si>
  <si>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</si>
  <si>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</si>
  <si>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</si>
  <si>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</si>
  <si>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</si>
  <si>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</si>
  <si>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</si>
  <si>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</si>
  <si>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</si>
  <si>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</si>
  <si>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</si>
  <si>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</si>
  <si>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</si>
  <si>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</si>
  <si>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</si>
  <si>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</si>
  <si>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</si>
  <si>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</si>
  <si>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</si>
  <si>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</si>
  <si>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</si>
  <si>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</si>
  <si>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</si>
  <si>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</si>
  <si>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</si>
  <si>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</si>
  <si>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</si>
  <si>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</si>
  <si>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</si>
  <si>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</si>
  <si>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</si>
  <si>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</si>
  <si>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</si>
  <si>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</si>
  <si>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</si>
  <si>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</si>
  <si>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</si>
  <si>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</si>
  <si>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</si>
  <si>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</si>
  <si>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</si>
  <si>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</si>
  <si>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</si>
  <si>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</si>
  <si>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</si>
  <si>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</si>
  <si>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</si>
  <si>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</si>
  <si>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</si>
  <si>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</si>
  <si>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</si>
  <si>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</si>
  <si>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</si>
  <si>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</si>
  <si>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</si>
  <si>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</si>
  <si>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</si>
  <si>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</si>
  <si>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</si>
  <si>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</si>
  <si>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</si>
  <si>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</si>
  <si>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</si>
  <si>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</si>
  <si>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</si>
  <si>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</si>
  <si>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</si>
  <si>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</si>
  <si>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</si>
  <si>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</si>
  <si>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</si>
  <si>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</si>
  <si>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</si>
  <si>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</si>
  <si>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</si>
  <si>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</si>
  <si>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</si>
  <si>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</si>
  <si>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</si>
  <si>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</si>
  <si>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</si>
  <si>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</si>
  <si>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</si>
  <si>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</si>
  <si>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</si>
  <si>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</si>
  <si>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</si>
  <si>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</si>
  <si>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</si>
  <si>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</si>
  <si>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</si>
  <si>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</si>
  <si>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</si>
  <si>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</si>
  <si>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</si>
  <si>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</si>
  <si>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</si>
  <si>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</si>
  <si>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</si>
  <si>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</si>
  <si>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</si>
  <si>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</si>
  <si>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</si>
  <si>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</si>
  <si>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</si>
  <si>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</si>
  <si>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</si>
  <si>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</si>
  <si>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</si>
  <si>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</si>
  <si>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</si>
  <si>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</si>
  <si>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</si>
  <si>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</si>
  <si>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</si>
  <si>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</si>
  <si>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</si>
  <si>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</si>
  <si>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</si>
  <si>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</si>
  <si>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</si>
  <si>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</si>
  <si>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</si>
  <si>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</si>
  <si>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</si>
  <si>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</si>
  <si>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</si>
  <si>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</si>
  <si>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</si>
  <si>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</si>
  <si>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</si>
  <si>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</si>
  <si>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</si>
  <si>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</si>
  <si>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</si>
  <si>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</si>
  <si>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</si>
  <si>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</si>
  <si>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</si>
  <si>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</si>
  <si>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</si>
  <si>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</si>
  <si>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</si>
  <si>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</si>
  <si>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</si>
  <si>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</si>
  <si>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</si>
  <si>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</si>
  <si>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</si>
  <si>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</si>
  <si>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</si>
  <si>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</si>
  <si>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</si>
  <si>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</si>
  <si>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</si>
  <si>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</si>
  <si>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</si>
  <si>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</si>
  <si>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</si>
  <si>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</si>
  <si>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</si>
  <si>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</si>
  <si>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</si>
  <si>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</si>
  <si>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</si>
  <si>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</si>
  <si>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</si>
  <si>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</si>
  <si>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</si>
  <si>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</si>
  <si>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</si>
  <si>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</si>
  <si>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</si>
  <si>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</si>
  <si>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</si>
  <si>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</si>
  <si>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</si>
  <si>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</si>
  <si>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</si>
  <si>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</si>
  <si>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</si>
  <si>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</si>
  <si>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</si>
  <si>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</si>
  <si>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</si>
  <si>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</si>
  <si>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</si>
  <si>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</si>
  <si>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</si>
  <si>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</si>
  <si>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</si>
  <si>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</si>
  <si>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</si>
  <si>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</si>
  <si>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</si>
  <si>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</si>
  <si>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</si>
  <si>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</si>
  <si>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</si>
  <si>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</si>
  <si>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</si>
  <si>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</si>
  <si>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</si>
  <si>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</si>
  <si>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</si>
  <si>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</si>
  <si>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</si>
  <si>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</si>
  <si>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</si>
  <si>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</si>
  <si>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</si>
  <si>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</si>
  <si>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</si>
  <si>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</si>
  <si>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</si>
  <si>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</si>
  <si>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</si>
  <si>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</si>
  <si>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</si>
  <si>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</si>
  <si>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</si>
  <si>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</si>
  <si>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</si>
  <si>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</si>
  <si>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</si>
  <si>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</si>
  <si>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</si>
  <si>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</si>
  <si>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</si>
  <si>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</si>
  <si>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</si>
  <si>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</si>
  <si>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</si>
  <si>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</si>
  <si>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</si>
  <si>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</si>
  <si>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</si>
  <si>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</si>
  <si>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</si>
  <si>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</si>
  <si>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</si>
  <si>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</si>
  <si>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</si>
  <si>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</si>
  <si>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</si>
  <si>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</si>
  <si>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</si>
  <si>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</si>
  <si>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</si>
  <si>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</si>
  <si>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</si>
  <si>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</si>
  <si>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</si>
  <si>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</si>
  <si>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</si>
  <si>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</si>
  <si>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</si>
  <si>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</si>
  <si>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</si>
  <si>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</si>
  <si>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</si>
  <si>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</si>
  <si>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</si>
  <si>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</si>
  <si>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</si>
  <si>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</si>
  <si>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</si>
  <si>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</si>
  <si>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</si>
  <si>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</si>
  <si>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</si>
  <si>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</si>
  <si>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</si>
  <si>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</si>
  <si>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</si>
  <si>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</si>
  <si>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</si>
  <si>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</si>
  <si>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</si>
  <si>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</si>
  <si>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</si>
  <si>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</si>
  <si>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</si>
  <si>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</si>
  <si>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</si>
  <si>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</si>
  <si>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</si>
  <si>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</si>
  <si>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</si>
  <si>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</si>
  <si>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</si>
  <si>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</si>
  <si>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</si>
  <si>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</si>
  <si>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</si>
  <si>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</si>
  <si>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</si>
  <si>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</si>
  <si>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</si>
  <si>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</si>
  <si>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</si>
  <si>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</si>
  <si>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</si>
  <si>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</si>
  <si>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</si>
  <si>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</si>
  <si>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</si>
  <si>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</si>
  <si>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</si>
  <si>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</si>
  <si>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</si>
  <si>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</si>
  <si>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</si>
  <si>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</si>
  <si>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</si>
  <si>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</si>
  <si>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</si>
  <si>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</si>
  <si>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</si>
  <si>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</si>
  <si>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</si>
  <si>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</si>
  <si>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</si>
  <si>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</si>
  <si>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</si>
  <si>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</si>
  <si>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</si>
  <si>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</si>
  <si>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</si>
  <si>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</si>
  <si>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</si>
  <si>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</si>
  <si>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</si>
  <si>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</si>
  <si>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</si>
  <si>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</si>
  <si>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</si>
  <si>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</si>
  <si>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</si>
  <si>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</si>
  <si>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</si>
  <si>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</si>
  <si>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</si>
  <si>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</si>
  <si>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</si>
  <si>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</si>
  <si>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</si>
  <si>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</si>
  <si>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</si>
  <si>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</si>
  <si>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</si>
  <si>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</si>
  <si>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</si>
  <si>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</si>
  <si>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</si>
  <si>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</si>
  <si>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</si>
  <si>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</si>
  <si>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</si>
  <si>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</si>
  <si>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</si>
  <si>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</si>
  <si>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</si>
  <si>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</si>
  <si>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</si>
  <si>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</si>
  <si>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</si>
  <si>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</si>
  <si>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</si>
  <si>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</si>
  <si>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</si>
  <si>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</si>
  <si>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</si>
  <si>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</si>
  <si>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</si>
  <si>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</si>
  <si>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</si>
  <si>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</si>
  <si>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</si>
  <si>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</si>
  <si>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</si>
  <si>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</si>
  <si>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</si>
  <si>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</si>
  <si>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</si>
  <si>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</si>
  <si>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</si>
  <si>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</si>
  <si>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</si>
  <si>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</si>
  <si>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</si>
  <si>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</si>
  <si>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</si>
  <si>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</si>
  <si>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</si>
  <si>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</si>
  <si>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</si>
  <si>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</si>
  <si>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</si>
  <si>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</si>
  <si>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</si>
  <si>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</si>
  <si>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</si>
  <si>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</si>
  <si>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</si>
  <si>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</si>
  <si>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</si>
  <si>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</si>
  <si>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</si>
  <si>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</si>
  <si>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</si>
  <si>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</si>
  <si>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</si>
  <si>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</si>
  <si>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</si>
  <si>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</si>
  <si>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</si>
  <si>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</si>
  <si>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</si>
  <si>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</si>
  <si>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</si>
  <si>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</si>
  <si>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</si>
  <si>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</si>
  <si>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</si>
  <si>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</si>
  <si>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</si>
  <si>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</si>
  <si>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</si>
  <si>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</si>
  <si>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</si>
  <si>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</si>
  <si>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</si>
  <si>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</si>
  <si>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</si>
  <si>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</si>
  <si>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</si>
  <si>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</si>
  <si>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</si>
  <si>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</si>
  <si>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</si>
  <si>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</si>
  <si>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</si>
  <si>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</si>
  <si>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</si>
  <si>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</si>
  <si>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</si>
  <si>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</si>
  <si>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</si>
  <si>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</si>
  <si>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</si>
  <si>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</si>
  <si>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</si>
  <si>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</si>
  <si>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</si>
  <si>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</si>
  <si>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</si>
  <si>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</si>
  <si>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</si>
  <si>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</si>
  <si>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</si>
  <si>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</si>
  <si>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</si>
  <si>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</si>
  <si>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</si>
  <si>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</si>
  <si>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</si>
  <si>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</si>
  <si>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</si>
  <si>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</si>
  <si>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</si>
  <si>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</si>
  <si>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</si>
  <si>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</si>
  <si>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</si>
  <si>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</si>
  <si>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</si>
  <si>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</si>
  <si>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</si>
  <si>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</si>
  <si>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</si>
  <si>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</si>
  <si>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</si>
  <si>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</si>
  <si>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</si>
  <si>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</si>
  <si>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</si>
  <si>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</si>
  <si>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</si>
  <si>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</si>
  <si>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</si>
  <si>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</si>
  <si>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</si>
  <si>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</si>
  <si>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</si>
  <si>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</si>
  <si>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</si>
  <si>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</si>
  <si>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</si>
  <si>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</si>
  <si>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</si>
  <si>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</si>
  <si>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</si>
  <si>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</si>
  <si>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</si>
  <si>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</si>
  <si>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</si>
  <si>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</si>
  <si>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</si>
  <si>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</si>
  <si>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</si>
  <si>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</si>
  <si>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</si>
  <si>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</si>
  <si>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</si>
  <si>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</si>
  <si>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</si>
  <si>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</si>
  <si>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</si>
  <si>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</si>
  <si>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</si>
  <si>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</si>
  <si>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</si>
  <si>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</si>
  <si>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</si>
  <si>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</si>
  <si>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</si>
  <si>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</si>
  <si>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</si>
  <si>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</si>
  <si>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</si>
  <si>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</si>
  <si>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</si>
  <si>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</si>
  <si>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</si>
  <si>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</si>
  <si>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</si>
  <si>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</si>
  <si>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</si>
  <si>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</si>
  <si>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</si>
  <si>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</si>
  <si>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</si>
  <si>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</si>
  <si>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</si>
  <si>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</si>
  <si>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</si>
  <si>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</si>
  <si>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</si>
  <si>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</si>
  <si>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</si>
  <si>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</si>
  <si>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</si>
  <si>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</si>
  <si>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</si>
  <si>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</si>
  <si>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</si>
  <si>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</si>
  <si>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</si>
  <si>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</si>
  <si>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</si>
  <si>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</si>
  <si>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</si>
  <si>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</si>
  <si>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</si>
  <si>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</si>
  <si>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</si>
  <si>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</si>
  <si>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</si>
  <si>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</si>
  <si>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</si>
  <si>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</si>
  <si>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</si>
  <si>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</si>
  <si>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</si>
  <si>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</si>
  <si>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</si>
  <si>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</si>
  <si>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</si>
  <si>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</si>
  <si>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</si>
  <si>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</si>
  <si>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</si>
  <si>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</si>
  <si>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</si>
  <si>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</si>
  <si>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</si>
  <si>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</si>
  <si>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</si>
  <si>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</si>
  <si>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</si>
  <si>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</si>
  <si>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</si>
  <si>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</si>
  <si>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</si>
  <si>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</si>
  <si>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</si>
  <si>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</si>
  <si>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</si>
  <si>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</si>
  <si>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</si>
  <si>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</si>
  <si>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</si>
  <si>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</si>
  <si>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</si>
  <si>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</si>
  <si>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</si>
  <si>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</si>
  <si>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</si>
  <si>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</si>
  <si>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</si>
  <si>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</si>
  <si>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</si>
  <si>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</si>
  <si>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</si>
  <si>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</si>
  <si>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</si>
  <si>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</si>
  <si>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</si>
  <si>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</si>
  <si>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</si>
  <si>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</si>
  <si>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</si>
  <si>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</si>
  <si>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</si>
  <si>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</si>
  <si>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</si>
  <si>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</si>
  <si>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</si>
  <si>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</si>
  <si>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</si>
  <si>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</si>
  <si>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</si>
  <si>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</si>
  <si>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</si>
  <si>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</si>
  <si>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</si>
  <si>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</si>
  <si>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</si>
  <si>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</si>
  <si>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</si>
  <si>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</si>
  <si>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</si>
  <si>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</si>
  <si>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</si>
  <si>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</si>
  <si>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</si>
  <si>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</si>
  <si>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</si>
  <si>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</si>
  <si>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</si>
  <si>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</si>
  <si>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</si>
  <si>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</si>
  <si>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</si>
  <si>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</si>
  <si>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</si>
  <si>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</si>
  <si>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</si>
  <si>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</si>
  <si>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</si>
  <si>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</si>
  <si>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</si>
  <si>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</si>
  <si>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</si>
  <si>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</si>
  <si>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</si>
  <si>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</si>
  <si>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</si>
  <si>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</si>
  <si>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</si>
  <si>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</si>
  <si>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</si>
  <si>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</si>
  <si>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</si>
  <si>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</si>
  <si>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</si>
  <si>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</si>
  <si>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</si>
  <si>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</si>
  <si>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</si>
  <si>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</si>
  <si>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</si>
  <si>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</si>
  <si>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</si>
  <si>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</si>
  <si>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</si>
  <si>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</si>
  <si>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</si>
  <si>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</si>
  <si>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</si>
  <si>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</si>
  <si>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</si>
  <si>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</si>
  <si>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</si>
  <si>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</si>
  <si>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</si>
  <si>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</si>
  <si>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</si>
  <si>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</si>
  <si>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</si>
  <si>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</si>
  <si>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</si>
  <si>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</si>
  <si>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</si>
  <si>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</si>
  <si>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</si>
  <si>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</si>
  <si>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</si>
  <si>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</si>
  <si>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</si>
  <si>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</si>
  <si>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</si>
  <si>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</si>
  <si>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</si>
  <si>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</si>
  <si>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</si>
  <si>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</si>
  <si>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</si>
  <si>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</si>
  <si>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</si>
  <si>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</si>
  <si>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</si>
  <si>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</si>
  <si>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</si>
  <si>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</si>
  <si>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</si>
  <si>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</si>
  <si>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</si>
  <si>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</si>
  <si>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</si>
  <si>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</si>
  <si>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</si>
  <si>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</si>
  <si>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</si>
  <si>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</si>
  <si>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</si>
  <si>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</si>
  <si>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</si>
  <si>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</si>
  <si>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</si>
  <si>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</si>
  <si>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</si>
  <si>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</si>
  <si>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</si>
  <si>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</si>
  <si>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</si>
  <si>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</si>
  <si>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</si>
  <si>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</si>
  <si>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</si>
  <si>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</si>
  <si>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</si>
  <si>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</si>
  <si>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</si>
  <si>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</si>
  <si>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</si>
  <si>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</si>
  <si>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</si>
  <si>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</si>
  <si>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</si>
  <si>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</si>
  <si>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</si>
  <si>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</si>
  <si>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</si>
  <si>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</si>
  <si>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</si>
  <si>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</si>
  <si>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</si>
  <si>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</si>
  <si>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</si>
  <si>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</si>
  <si>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</si>
  <si>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</si>
  <si>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</si>
  <si>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</si>
  <si>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</si>
  <si>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</si>
  <si>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</si>
  <si>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</si>
  <si>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</si>
  <si>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</si>
  <si>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</si>
  <si>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</si>
  <si>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</si>
  <si>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</si>
  <si>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</si>
  <si>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</si>
  <si>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</si>
  <si>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</si>
  <si>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</si>
  <si>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</si>
  <si>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</si>
  <si>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</si>
  <si>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</si>
  <si>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</si>
  <si>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</si>
  <si>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</si>
  <si>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</si>
  <si>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</si>
  <si>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</si>
  <si>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</si>
  <si>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</si>
  <si>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</si>
  <si>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</si>
  <si>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</si>
  <si>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</si>
  <si>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</si>
  <si>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</si>
  <si>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</si>
  <si>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</si>
  <si>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</si>
  <si>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</si>
  <si>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</si>
  <si>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</si>
  <si>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</si>
  <si>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</si>
  <si>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</si>
  <si>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</si>
  <si>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</si>
  <si>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</si>
  <si>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</si>
  <si>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</si>
  <si>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</si>
  <si>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</si>
  <si>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</si>
  <si>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</si>
  <si>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</si>
  <si>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</si>
  <si>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</si>
  <si>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</si>
  <si>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</si>
  <si>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</si>
  <si>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</si>
  <si>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</si>
  <si>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</si>
  <si>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</si>
  <si>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</si>
  <si>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</si>
  <si>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</si>
  <si>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</si>
  <si>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</si>
  <si>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</si>
  <si>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</si>
  <si>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</si>
  <si>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</si>
  <si>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</si>
  <si>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</si>
  <si>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</si>
  <si>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</si>
  <si>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</si>
  <si>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</si>
  <si>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</si>
  <si>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</si>
  <si>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</si>
  <si>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</si>
  <si>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</si>
  <si>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</si>
  <si>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</si>
  <si>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</si>
  <si>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</si>
  <si>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</si>
  <si>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</si>
  <si>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</si>
  <si>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</si>
  <si>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</si>
  <si>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</si>
  <si>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</si>
  <si>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</si>
  <si>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</si>
  <si>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</si>
  <si>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</si>
  <si>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</si>
  <si>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</si>
  <si>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</si>
  <si>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</si>
  <si>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</si>
  <si>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</si>
  <si>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</si>
  <si>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</si>
  <si>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</si>
  <si>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</si>
  <si>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</si>
  <si>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</si>
  <si>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</si>
  <si>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</si>
  <si>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</si>
  <si>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</si>
  <si>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</si>
  <si>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</si>
  <si>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</si>
  <si>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</si>
  <si>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</si>
  <si>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</si>
  <si>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</si>
  <si>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</si>
  <si>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</si>
  <si>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</si>
  <si>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</si>
  <si>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</si>
  <si>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</si>
  <si>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</si>
  <si>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</si>
  <si>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</si>
  <si>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</si>
  <si>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</si>
  <si>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</si>
  <si>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</si>
  <si>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</si>
  <si>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</si>
  <si>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</si>
  <si>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</si>
  <si>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</si>
  <si>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</si>
  <si>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</si>
  <si>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</si>
  <si>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</si>
  <si>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</si>
  <si>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</si>
  <si>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</si>
  <si>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</si>
  <si>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</si>
  <si>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</si>
  <si>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</si>
  <si>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</si>
  <si>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</si>
  <si>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</si>
  <si>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</si>
  <si>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</si>
  <si>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</si>
  <si>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</si>
  <si>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</si>
  <si>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</si>
  <si>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</si>
  <si>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</si>
  <si>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</si>
  <si>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</si>
  <si>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</si>
  <si>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</si>
  <si>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</si>
  <si>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</si>
  <si>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</si>
  <si>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</si>
  <si>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</si>
  <si>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</si>
  <si>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</si>
  <si>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</si>
  <si>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</si>
  <si>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</si>
  <si>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</si>
  <si>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</si>
  <si>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</si>
  <si>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</si>
  <si>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</si>
  <si>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</si>
  <si>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</si>
  <si>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</si>
  <si>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</si>
  <si>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</si>
  <si>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</si>
  <si>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</si>
  <si>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</si>
  <si>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</si>
  <si>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</si>
  <si>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</si>
  <si>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</si>
  <si>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</si>
  <si>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</si>
  <si>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</si>
  <si>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</si>
  <si>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</si>
  <si>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</si>
  <si>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</si>
  <si>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</si>
  <si>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</si>
  <si>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</si>
  <si>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</si>
  <si>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</si>
  <si>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</si>
  <si>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</si>
  <si>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</si>
  <si>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</si>
  <si>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</si>
  <si>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</si>
  <si>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</si>
  <si>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</si>
  <si>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</si>
  <si>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</si>
  <si>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</si>
  <si>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</si>
  <si>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</si>
  <si>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</si>
  <si>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</si>
  <si>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</si>
  <si>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</si>
  <si>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</si>
  <si>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</si>
  <si>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</si>
  <si>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</si>
  <si>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</si>
  <si>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</si>
  <si>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</si>
  <si>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</si>
  <si>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</si>
  <si>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</si>
  <si>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</si>
  <si>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</si>
  <si>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</si>
  <si>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</si>
  <si>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</si>
  <si>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</si>
  <si>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</si>
  <si>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</si>
  <si>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</si>
  <si>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</si>
  <si>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</si>
  <si>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</si>
  <si>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</si>
  <si>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</si>
  <si>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</si>
  <si>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</si>
  <si>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</si>
  <si>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</si>
  <si>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</si>
  <si>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</si>
  <si>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</si>
  <si>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</si>
  <si>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</si>
  <si>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</si>
  <si>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</si>
  <si>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</si>
  <si>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</si>
  <si>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</si>
  <si>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</si>
  <si>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</si>
  <si>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</si>
  <si>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</si>
  <si>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</si>
  <si>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</si>
  <si>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</si>
  <si>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</si>
  <si>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</si>
  <si>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</si>
  <si>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</si>
  <si>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</si>
  <si>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</si>
  <si>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</si>
  <si>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</si>
  <si>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</si>
  <si>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</si>
  <si>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</si>
  <si>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</si>
  <si>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</si>
  <si>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</si>
  <si>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</si>
  <si>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</si>
  <si>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</si>
  <si>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</si>
  <si>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</si>
  <si>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</si>
  <si>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</si>
  <si>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</si>
  <si>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</si>
  <si>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</si>
  <si>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</si>
  <si>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</si>
  <si>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</si>
  <si>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</si>
  <si>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</si>
  <si>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</si>
  <si>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</si>
  <si>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</si>
  <si>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</si>
  <si>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</si>
  <si>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</si>
  <si>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</si>
  <si>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</si>
  <si>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</si>
  <si>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</si>
  <si>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</si>
  <si>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</si>
  <si>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</si>
  <si>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</si>
  <si>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</si>
  <si>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</si>
  <si>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</si>
  <si>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</si>
  <si>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</si>
  <si>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</si>
  <si>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</si>
  <si>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</si>
  <si>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</si>
  <si>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</si>
  <si>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</si>
  <si>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</si>
  <si>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</si>
  <si>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</si>
  <si>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</si>
  <si>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</si>
  <si>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</si>
  <si>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</si>
  <si>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</si>
  <si>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</si>
  <si>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</si>
  <si>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</si>
  <si>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</si>
  <si>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</si>
  <si>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</si>
  <si>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</si>
  <si>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</si>
  <si>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</si>
  <si>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</si>
  <si>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</si>
  <si>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</si>
  <si>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</si>
  <si>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</si>
  <si>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</si>
  <si>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</si>
  <si>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</si>
  <si>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</si>
  <si>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</si>
  <si>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</si>
  <si>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</si>
  <si>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</si>
  <si>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</si>
  <si>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</si>
  <si>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</si>
  <si>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</si>
  <si>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</si>
  <si>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</si>
  <si>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</si>
  <si>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</si>
  <si>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</si>
  <si>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</si>
  <si>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</si>
  <si>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</si>
  <si>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</si>
  <si>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</si>
  <si>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</si>
  <si>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</si>
  <si>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</si>
  <si>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</si>
  <si>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</si>
  <si>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</si>
  <si>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</si>
  <si>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</si>
  <si>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</si>
  <si>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</si>
  <si>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</si>
  <si>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</si>
  <si>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</si>
  <si>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</si>
  <si>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</si>
  <si>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</si>
  <si>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</si>
  <si>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</si>
  <si>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</si>
  <si>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</si>
  <si>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</si>
  <si>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</si>
  <si>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</si>
  <si>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</si>
  <si>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</si>
  <si>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</si>
  <si>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</si>
  <si>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</si>
  <si>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</si>
  <si>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</si>
  <si>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</si>
  <si>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</si>
  <si>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</si>
  <si>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</si>
  <si>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</si>
  <si>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</si>
  <si>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</si>
  <si>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</si>
  <si>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</si>
  <si>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</si>
  <si>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</si>
  <si>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</si>
  <si>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</si>
  <si>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</si>
  <si>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</si>
  <si>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</si>
  <si>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</si>
  <si>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</si>
  <si>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</si>
  <si>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</si>
  <si>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</si>
  <si>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</si>
  <si>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</si>
  <si>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</si>
  <si>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</si>
  <si>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</si>
  <si>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</si>
  <si>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</si>
  <si>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</si>
  <si>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</si>
  <si>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</si>
  <si>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</si>
  <si>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</si>
  <si>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</si>
  <si>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</si>
  <si>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</si>
  <si>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</si>
  <si>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</si>
  <si>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</si>
  <si>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</si>
  <si>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</si>
  <si>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</si>
  <si>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</si>
  <si>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</si>
  <si>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</si>
  <si>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</si>
  <si>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</si>
  <si>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</si>
  <si>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</si>
  <si>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</si>
  <si>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</si>
  <si>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</si>
  <si>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</si>
  <si>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</si>
  <si>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</si>
  <si>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</si>
  <si>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</si>
  <si>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</si>
  <si>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</si>
  <si>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</si>
  <si>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</si>
  <si>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</si>
  <si>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</si>
  <si>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</si>
  <si>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</si>
  <si>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</si>
  <si>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</si>
  <si>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</si>
  <si>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</si>
  <si>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</si>
  <si>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</si>
  <si>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</si>
  <si>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</si>
  <si>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</si>
  <si>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</si>
  <si>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</si>
  <si>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</si>
  <si>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</si>
  <si>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</si>
  <si>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</si>
  <si>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</si>
  <si>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</si>
  <si>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</si>
  <si>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</si>
  <si>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</si>
  <si>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</si>
  <si>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</si>
  <si>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</si>
  <si>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</si>
  <si>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</si>
  <si>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</si>
  <si>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</si>
  <si>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</si>
  <si>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</si>
  <si>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</si>
  <si>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</si>
  <si>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</si>
  <si>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</si>
  <si>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</si>
  <si>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</si>
  <si>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</si>
  <si>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</si>
  <si>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</si>
  <si>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</si>
  <si>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</si>
  <si>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</si>
  <si>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</si>
  <si>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</si>
  <si>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</si>
  <si>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</si>
  <si>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</si>
  <si>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</si>
  <si>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</si>
  <si>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</si>
  <si>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</si>
  <si>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</si>
  <si>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</si>
  <si>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</si>
  <si>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</si>
  <si>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</si>
  <si>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</si>
  <si>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</si>
  <si>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</si>
  <si>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</si>
  <si>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</si>
  <si>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</si>
  <si>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</si>
  <si>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</si>
  <si>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</si>
  <si>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</si>
  <si>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</si>
  <si>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</si>
  <si>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</si>
  <si>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</si>
  <si>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</si>
  <si>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</si>
  <si>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</si>
  <si>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</si>
  <si>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</si>
  <si>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</si>
  <si>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</si>
  <si>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</si>
  <si>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</si>
  <si>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</si>
  <si>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</si>
  <si>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</si>
  <si>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</si>
  <si>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</si>
  <si>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</si>
  <si>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</si>
  <si>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</si>
  <si>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</si>
  <si>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</si>
  <si>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</si>
  <si>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</si>
  <si>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</si>
  <si>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</si>
  <si>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</si>
  <si>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</si>
  <si>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</si>
  <si>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</si>
  <si>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</si>
  <si>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</si>
  <si>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</si>
  <si>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</si>
  <si>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</si>
  <si>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</si>
  <si>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</si>
  <si>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</si>
  <si>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</si>
  <si>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</si>
  <si>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</si>
  <si>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</si>
  <si>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</si>
  <si>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</si>
  <si>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</si>
  <si>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</si>
  <si>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</si>
  <si>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</si>
  <si>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</si>
  <si>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</si>
  <si>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</si>
  <si>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</si>
  <si>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</si>
  <si>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</si>
  <si>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</si>
  <si>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</si>
  <si>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</si>
  <si>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</si>
  <si>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</si>
  <si>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</si>
  <si>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</si>
  <si>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</si>
  <si>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</si>
  <si>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</si>
  <si>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</si>
  <si>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</si>
  <si>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</si>
  <si>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</si>
  <si>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</si>
  <si>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</si>
  <si>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</si>
  <si>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</si>
  <si>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</si>
  <si>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</si>
  <si>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</si>
  <si>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</si>
  <si>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</si>
  <si>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</si>
  <si>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</si>
  <si>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</si>
  <si>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</si>
  <si>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</si>
  <si>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</si>
  <si>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</si>
  <si>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</si>
  <si>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</si>
  <si>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</si>
  <si>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</si>
  <si>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</si>
  <si>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</si>
  <si>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</si>
  <si>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</si>
  <si>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</si>
  <si>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</si>
  <si>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</si>
  <si>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</si>
  <si>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</si>
  <si>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</si>
  <si>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</si>
  <si>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</si>
  <si>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</si>
  <si>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</si>
  <si>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</si>
  <si>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</si>
  <si>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</si>
  <si>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</si>
  <si>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</si>
  <si>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</si>
  <si>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</si>
  <si>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</si>
  <si>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</si>
  <si>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</si>
  <si>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</si>
  <si>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</si>
  <si>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</si>
  <si>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</si>
  <si>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</si>
  <si>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</si>
  <si>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</si>
  <si>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</si>
  <si>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</si>
  <si>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</si>
  <si>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</si>
  <si>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</si>
  <si>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</si>
  <si>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</si>
  <si>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</si>
  <si>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</si>
  <si>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</si>
  <si>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</si>
  <si>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</si>
  <si>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</si>
  <si>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</si>
  <si>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</si>
  <si>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</si>
  <si>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</si>
  <si>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</si>
  <si>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</si>
  <si>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</si>
  <si>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</si>
  <si>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</si>
  <si>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</si>
  <si>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</si>
  <si>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</si>
  <si>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</si>
  <si>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</si>
  <si>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</si>
  <si>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</si>
  <si>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</si>
  <si>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</si>
  <si>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</si>
  <si>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</si>
  <si>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</si>
  <si>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</si>
  <si>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</si>
  <si>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</si>
  <si>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</si>
  <si>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</si>
  <si>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</si>
  <si>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</si>
  <si>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</si>
  <si>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</si>
  <si>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</si>
  <si>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</si>
  <si>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</si>
  <si>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</si>
  <si>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</si>
  <si>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</si>
  <si>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</si>
  <si>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</si>
  <si>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</si>
  <si>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</si>
  <si>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</si>
  <si>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</si>
  <si>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</si>
  <si>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</si>
  <si>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</si>
  <si>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</si>
  <si>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</si>
  <si>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</si>
  <si>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</si>
  <si>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</si>
  <si>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</si>
  <si>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</si>
  <si>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</si>
  <si>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</si>
  <si>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</si>
  <si>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</si>
  <si>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</si>
  <si>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</si>
  <si>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</si>
  <si>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</si>
  <si>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</si>
  <si>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</si>
  <si>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</si>
  <si>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</si>
  <si>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</si>
  <si>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</si>
  <si>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</si>
  <si>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</si>
  <si>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</si>
  <si>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</si>
  <si>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</si>
  <si>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</si>
  <si>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</si>
  <si>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</si>
  <si>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</si>
  <si>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</si>
  <si>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</si>
  <si>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</si>
  <si>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</si>
  <si>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</si>
  <si>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</si>
  <si>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</si>
  <si>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</si>
  <si>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</si>
  <si>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</si>
  <si>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</si>
  <si>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</si>
  <si>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</si>
  <si>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</si>
  <si>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</si>
  <si>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</si>
  <si>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</si>
  <si>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</si>
  <si>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</si>
  <si>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</si>
  <si>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</si>
  <si>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</si>
  <si>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</si>
  <si>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</si>
  <si>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</si>
  <si>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</si>
  <si>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</si>
  <si>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</si>
  <si>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</si>
  <si>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</si>
  <si>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</si>
  <si>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</si>
  <si>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</si>
  <si>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</si>
  <si>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</si>
  <si>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</si>
  <si>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</si>
  <si>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</si>
  <si>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</si>
  <si>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</si>
  <si>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</si>
  <si>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</si>
  <si>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</si>
  <si>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</si>
  <si>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</si>
  <si>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</si>
  <si>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</si>
  <si>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</si>
  <si>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</si>
  <si>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</si>
  <si>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</si>
  <si>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</si>
  <si>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</si>
  <si>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</si>
  <si>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</si>
  <si>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</si>
  <si>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</si>
  <si>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</si>
  <si>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</si>
  <si>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</si>
  <si>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</si>
  <si>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</si>
  <si>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</si>
  <si>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</si>
  <si>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</si>
  <si>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</si>
  <si>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</si>
  <si>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</si>
  <si>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</si>
  <si>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</si>
  <si>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</si>
  <si>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</si>
  <si>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</si>
  <si>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</si>
  <si>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</si>
  <si>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</si>
  <si>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</si>
  <si>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</si>
  <si>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</si>
  <si>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</si>
  <si>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</si>
  <si>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</si>
  <si>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</si>
  <si>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</si>
  <si>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</si>
  <si>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</si>
  <si>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</si>
  <si>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</si>
  <si>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</si>
  <si>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</si>
  <si>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</si>
  <si>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</si>
  <si>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</si>
  <si>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</si>
  <si>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</si>
  <si>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</si>
  <si>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</si>
  <si>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</si>
  <si>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</si>
  <si>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</si>
  <si>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</si>
  <si>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</si>
  <si>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</si>
  <si>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</si>
  <si>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</si>
  <si>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</si>
  <si>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</si>
  <si>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</si>
  <si>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</si>
  <si>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</si>
  <si>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</si>
  <si>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</si>
  <si>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</si>
  <si>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</si>
  <si>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</si>
  <si>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</si>
  <si>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</si>
  <si>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</si>
  <si>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</si>
  <si>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</si>
  <si>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</si>
  <si>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</si>
  <si>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</si>
  <si>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</si>
  <si>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</si>
  <si>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</si>
  <si>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</si>
  <si>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</si>
  <si>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</si>
  <si>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</si>
  <si>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</si>
  <si>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</si>
  <si>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</si>
  <si>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</si>
  <si>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</si>
  <si>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</si>
  <si>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</si>
  <si>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</si>
  <si>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</si>
  <si>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</si>
  <si>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</si>
  <si>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</si>
  <si>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</si>
  <si>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</si>
  <si>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</si>
  <si>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</si>
  <si>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</si>
  <si>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</si>
  <si>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</si>
  <si>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</si>
  <si>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</si>
  <si>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</si>
  <si>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</si>
  <si>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</si>
  <si>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</si>
  <si>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</si>
  <si>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</si>
  <si>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</si>
  <si>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</si>
  <si>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</si>
  <si>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</si>
  <si>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</si>
  <si>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</si>
  <si>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</si>
  <si>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</si>
  <si>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</si>
  <si>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</si>
  <si>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</si>
  <si>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</si>
  <si>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</si>
  <si>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</si>
  <si>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</si>
  <si>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</si>
  <si>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</si>
  <si>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</si>
  <si>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</si>
  <si>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</si>
  <si>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</si>
  <si>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</si>
  <si>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</si>
  <si>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</si>
  <si>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</si>
  <si>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</si>
  <si>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</si>
  <si>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</si>
  <si>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</si>
  <si>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</si>
  <si>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</si>
  <si>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</si>
  <si>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</si>
  <si>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</si>
  <si>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</si>
  <si>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</si>
  <si>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</si>
  <si>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</si>
  <si>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</si>
  <si>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</si>
  <si>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</si>
  <si>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</si>
  <si>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</si>
  <si>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</si>
  <si>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</si>
  <si>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</si>
  <si>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</si>
  <si>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</si>
  <si>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</si>
  <si>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</si>
  <si>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</si>
  <si>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</si>
  <si>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</si>
  <si>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</si>
  <si>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</si>
  <si>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</si>
  <si>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</si>
  <si>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</si>
  <si>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</si>
  <si>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</si>
  <si>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</si>
  <si>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</si>
  <si>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</si>
  <si>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</si>
  <si>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</si>
  <si>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</si>
  <si>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</si>
  <si>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</si>
  <si>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</si>
  <si>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</si>
  <si>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</si>
  <si>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</si>
  <si>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</si>
  <si>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</si>
  <si>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</si>
  <si>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</si>
  <si>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</si>
  <si>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</si>
  <si>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</si>
  <si>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</si>
  <si>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</si>
  <si>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</si>
  <si>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</si>
  <si>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</si>
  <si>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</si>
  <si>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</si>
  <si>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</si>
  <si>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</si>
  <si>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</si>
  <si>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</si>
  <si>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</si>
  <si>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</si>
  <si>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</si>
  <si>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</si>
  <si>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</si>
  <si>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</si>
  <si>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</si>
  <si>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</si>
  <si>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</si>
  <si>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</si>
  <si>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</si>
  <si>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</si>
  <si>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</si>
  <si>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</si>
  <si>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</si>
  <si>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</si>
  <si>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</si>
  <si>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</si>
  <si>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</si>
  <si>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</si>
  <si>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</si>
  <si>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</si>
  <si>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</si>
  <si>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</si>
  <si>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</si>
  <si>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</si>
  <si>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</si>
  <si>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</si>
  <si>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</si>
  <si>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</si>
  <si>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</si>
  <si>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</si>
  <si>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</si>
  <si>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</si>
  <si>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</si>
  <si>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</si>
  <si>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</si>
  <si>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</si>
  <si>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</si>
  <si>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</si>
  <si>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</si>
  <si>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</si>
  <si>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</si>
  <si>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</si>
  <si>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</si>
  <si>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</si>
  <si>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</si>
  <si>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</si>
  <si>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</si>
  <si>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</si>
  <si>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</si>
  <si>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</si>
  <si>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</si>
  <si>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</si>
  <si>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</si>
  <si>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</si>
  <si>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</si>
  <si>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</si>
  <si>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</si>
  <si>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</si>
  <si>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</si>
  <si>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</si>
  <si>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</si>
  <si>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</si>
  <si>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</si>
  <si>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</si>
  <si>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</si>
  <si>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</si>
  <si>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</si>
  <si>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</si>
  <si>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</si>
  <si>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</si>
  <si>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</si>
  <si>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</si>
  <si>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</si>
  <si>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</si>
  <si>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</si>
  <si>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</si>
  <si>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</si>
  <si>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</si>
  <si>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</si>
  <si>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</si>
  <si>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</si>
  <si>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</si>
  <si>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</si>
  <si>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</si>
  <si>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</si>
  <si>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</si>
  <si>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</si>
  <si>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</si>
  <si>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</si>
  <si>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</si>
  <si>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</si>
  <si>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</si>
  <si>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</si>
  <si>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</si>
  <si>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</si>
  <si>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</si>
  <si>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</si>
  <si>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</si>
  <si>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</si>
  <si>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</si>
  <si>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</si>
  <si>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</si>
  <si>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</si>
  <si>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</si>
  <si>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</si>
  <si>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</si>
  <si>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</si>
  <si>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</si>
  <si>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</si>
  <si>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</si>
  <si>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</si>
  <si>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</si>
  <si>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</si>
  <si>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</si>
  <si>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</si>
  <si>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</si>
  <si>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</si>
  <si>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</si>
  <si>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</si>
  <si>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</si>
  <si>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</si>
  <si>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</si>
  <si>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</si>
  <si>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</si>
  <si>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</si>
  <si>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</si>
  <si>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</si>
  <si>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</si>
  <si>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</si>
  <si>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</si>
  <si>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</si>
  <si>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</si>
  <si>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</si>
  <si>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</si>
  <si>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</si>
  <si>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</si>
  <si>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</si>
  <si>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</si>
  <si>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</si>
  <si>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</si>
  <si>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</si>
  <si>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</si>
  <si>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</si>
  <si>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</si>
  <si>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</si>
  <si>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</si>
  <si>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</si>
  <si>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</si>
  <si>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</si>
  <si>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</si>
  <si>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</si>
  <si>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</si>
  <si>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</si>
  <si>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</si>
  <si>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</si>
  <si>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</si>
  <si>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</si>
  <si>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</si>
  <si>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</si>
  <si>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</si>
  <si>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</si>
  <si>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</si>
  <si>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</si>
  <si>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</si>
  <si>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</si>
  <si>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</si>
  <si>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</si>
  <si>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</si>
  <si>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</si>
  <si>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</si>
  <si>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</si>
  <si>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</si>
  <si>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</si>
  <si>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</si>
  <si>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</si>
  <si>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</si>
  <si>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</si>
  <si>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</si>
  <si>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</si>
  <si>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</si>
  <si>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</si>
  <si>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</si>
  <si>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</si>
  <si>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</si>
  <si>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</si>
  <si>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</si>
  <si>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</si>
  <si>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</si>
  <si>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</si>
  <si>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</si>
  <si>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</si>
  <si>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</si>
  <si>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</si>
  <si>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</si>
  <si>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</si>
  <si>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</si>
  <si>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</si>
  <si>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</si>
  <si>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</si>
  <si>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</si>
  <si>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</si>
  <si>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</si>
  <si>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</si>
  <si>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</si>
  <si>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</si>
  <si>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</si>
  <si>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</si>
  <si>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</si>
  <si>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</si>
  <si>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</si>
  <si>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</si>
  <si>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</si>
  <si>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</si>
  <si>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</si>
  <si>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</si>
  <si>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</si>
  <si>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</si>
  <si>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</si>
  <si>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</si>
  <si>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</si>
  <si>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</si>
  <si>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</si>
  <si>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</si>
  <si>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</si>
  <si>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</si>
  <si>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</si>
  <si>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</si>
  <si>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</si>
  <si>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</si>
  <si>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</si>
  <si>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</si>
  <si>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</si>
  <si>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</si>
  <si>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</si>
  <si>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</si>
  <si>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</si>
  <si>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</si>
  <si>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</si>
  <si>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</si>
  <si>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</si>
  <si>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</si>
  <si>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</si>
  <si>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</si>
  <si>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</si>
  <si>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</si>
  <si>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</si>
  <si>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</si>
  <si>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</si>
  <si>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</si>
  <si>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</si>
  <si>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</si>
  <si>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</si>
  <si>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</si>
  <si>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</si>
  <si>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</si>
  <si>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</si>
  <si>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</si>
  <si>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</si>
  <si>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</si>
  <si>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</si>
  <si>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</si>
  <si>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</si>
  <si>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</si>
  <si>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</si>
  <si>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</si>
  <si>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</si>
  <si>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</si>
  <si>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</si>
  <si>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</si>
  <si>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</si>
  <si>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</si>
  <si>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</si>
  <si>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</si>
  <si>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</si>
  <si>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</si>
  <si>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</si>
  <si>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</si>
  <si>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</si>
  <si>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</si>
  <si>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</si>
  <si>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</si>
  <si>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</si>
  <si>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</si>
  <si>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</si>
  <si>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</si>
  <si>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</si>
  <si>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</si>
  <si>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</si>
  <si>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</si>
  <si>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</si>
  <si>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</si>
  <si>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</si>
  <si>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</si>
  <si>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</si>
  <si>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</si>
  <si>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</si>
  <si>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</si>
  <si>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</si>
  <si>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</si>
  <si>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</si>
  <si>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</si>
  <si>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</si>
  <si>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</si>
  <si>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</si>
  <si>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</si>
  <si>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</si>
  <si>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</si>
  <si>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</si>
  <si>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</si>
  <si>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</si>
  <si>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</si>
  <si>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</si>
  <si>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</si>
  <si>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</si>
  <si>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</si>
  <si>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</si>
  <si>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</si>
  <si>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</si>
  <si>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</si>
  <si>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</si>
  <si>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</si>
  <si>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</si>
  <si>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</si>
  <si>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</si>
  <si>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</si>
  <si>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</si>
  <si>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</si>
  <si>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</si>
  <si>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</si>
  <si>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</si>
  <si>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</si>
  <si>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</si>
  <si>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</si>
  <si>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</si>
  <si>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</si>
  <si>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</si>
  <si>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</si>
  <si>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</si>
  <si>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</si>
  <si>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</si>
  <si>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</si>
  <si>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</si>
  <si>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</si>
  <si>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</si>
  <si>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</si>
  <si>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</si>
  <si>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</si>
  <si>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</si>
  <si>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</si>
  <si>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</si>
  <si>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</si>
  <si>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</si>
  <si>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</si>
  <si>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</si>
  <si>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</si>
  <si>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</si>
  <si>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</si>
  <si>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</si>
  <si>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</si>
  <si>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</si>
  <si>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</si>
  <si>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</si>
  <si>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</si>
  <si>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</si>
  <si>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</si>
  <si>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</si>
  <si>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</si>
  <si>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</si>
  <si>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</si>
  <si>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</si>
  <si>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</si>
  <si>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</si>
  <si>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</si>
  <si>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</si>
  <si>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</si>
  <si>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</si>
  <si>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</si>
  <si>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</si>
  <si>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</si>
  <si>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</si>
  <si>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</si>
  <si>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</si>
  <si>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</si>
  <si>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</si>
  <si>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</si>
  <si>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</si>
  <si>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</si>
  <si>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</si>
  <si>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</si>
  <si>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</si>
  <si>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</si>
  <si>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</si>
  <si>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</si>
  <si>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</si>
  <si>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</si>
  <si>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</si>
  <si>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</si>
  <si>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</si>
  <si>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</si>
  <si>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</si>
  <si>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</si>
  <si>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</si>
  <si>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</si>
  <si>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</si>
  <si>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</si>
  <si>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</si>
  <si>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</si>
  <si>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</si>
  <si>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</si>
  <si>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</si>
  <si>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</si>
  <si>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</si>
  <si>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</si>
  <si>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</si>
  <si>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</si>
  <si>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</si>
  <si>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</si>
  <si>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</si>
  <si>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</si>
  <si>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</si>
  <si>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</si>
  <si>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</si>
  <si>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</si>
  <si>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</si>
  <si>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</si>
  <si>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</si>
  <si>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</si>
  <si>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</si>
  <si>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</si>
  <si>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</si>
  <si>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</si>
  <si>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</si>
  <si>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</si>
  <si>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</si>
  <si>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</si>
  <si>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</si>
  <si>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</si>
  <si>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</si>
  <si>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</si>
  <si>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</si>
  <si>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</si>
  <si>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</si>
  <si>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</si>
  <si>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</si>
  <si>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</si>
  <si>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</si>
  <si>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</si>
  <si>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</si>
  <si>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</si>
  <si>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</si>
  <si>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</si>
  <si>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</si>
  <si>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</si>
  <si>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</si>
  <si>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</si>
  <si>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</si>
  <si>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</si>
  <si>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</si>
  <si>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</si>
  <si>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</si>
  <si>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</si>
  <si>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</si>
  <si>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</si>
  <si>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</si>
  <si>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</si>
  <si>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</si>
  <si>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</si>
  <si>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</si>
  <si>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</si>
  <si>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</si>
  <si>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</si>
  <si>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</si>
  <si>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</si>
  <si>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</si>
  <si>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</si>
  <si>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</si>
  <si>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</si>
  <si>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</si>
  <si>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</si>
  <si>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</si>
  <si>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</si>
  <si>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</si>
  <si>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</si>
  <si>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</si>
  <si>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</si>
  <si>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</si>
  <si>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</si>
  <si>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</si>
  <si>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</si>
  <si>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</si>
  <si>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</si>
  <si>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</si>
  <si>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</si>
  <si>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</si>
  <si>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</si>
  <si>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</si>
  <si>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</si>
  <si>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</si>
  <si>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</si>
  <si>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</si>
  <si>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</si>
  <si>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</si>
  <si>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</si>
  <si>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</si>
  <si>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</si>
  <si>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</si>
  <si>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</si>
  <si>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</si>
  <si>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</si>
  <si>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</si>
  <si>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</si>
  <si>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</si>
  <si>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</si>
  <si>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</si>
  <si>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</si>
  <si>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</si>
  <si>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</si>
  <si>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</si>
  <si>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</si>
  <si>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</si>
  <si>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</si>
  <si>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</si>
  <si>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</si>
  <si>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</si>
  <si>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</si>
  <si>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</si>
  <si>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</si>
  <si>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</si>
  <si>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</si>
  <si>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</si>
  <si>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</si>
  <si>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</si>
  <si>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</si>
  <si>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</si>
  <si>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</si>
  <si>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</si>
  <si>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</si>
  <si>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</si>
  <si>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</si>
  <si>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</si>
  <si>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</si>
  <si>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</si>
  <si>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</si>
  <si>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</si>
  <si>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</si>
  <si>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</si>
  <si>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</si>
  <si>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</si>
  <si>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</si>
  <si>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</si>
  <si>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</si>
  <si>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</si>
  <si>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</si>
  <si>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</si>
  <si>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</si>
  <si>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</si>
  <si>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</si>
  <si>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</si>
  <si>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</si>
  <si>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</si>
  <si>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</si>
  <si>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</si>
  <si>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</si>
  <si>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</si>
  <si>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</si>
  <si>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</si>
  <si>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</si>
  <si>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</si>
  <si>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</si>
  <si>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</si>
  <si>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</si>
  <si>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</si>
  <si>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</si>
  <si>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</si>
  <si>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</si>
  <si>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</si>
  <si>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</si>
  <si>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</si>
  <si>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</si>
  <si>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</si>
  <si>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</si>
  <si>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</si>
  <si>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</si>
  <si>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</si>
  <si>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</si>
  <si>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</si>
  <si>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</si>
  <si>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</si>
  <si>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</si>
  <si>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</si>
  <si>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</si>
  <si>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</si>
  <si>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</si>
  <si>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</si>
  <si>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</si>
  <si>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</si>
  <si>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</si>
  <si>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</si>
  <si>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</si>
  <si>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</si>
  <si>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</si>
  <si>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</si>
  <si>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</si>
  <si>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</si>
  <si>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</si>
  <si>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</si>
  <si>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</si>
  <si>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</si>
  <si>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</si>
  <si>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</si>
  <si>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</si>
  <si>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</si>
  <si>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</si>
  <si>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</si>
  <si>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</si>
  <si>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</si>
  <si>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</si>
  <si>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</si>
  <si>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</si>
  <si>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</si>
  <si>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</si>
  <si>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</si>
  <si>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</si>
  <si>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</si>
  <si>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</si>
  <si>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</si>
  <si>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</si>
  <si>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</si>
  <si>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</si>
  <si>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</si>
  <si>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</si>
  <si>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</si>
  <si>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</si>
  <si>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</si>
  <si>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</si>
  <si>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</si>
  <si>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</si>
  <si>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</si>
  <si>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</si>
  <si>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</si>
  <si>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</si>
  <si>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</si>
  <si>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</si>
  <si>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</si>
  <si>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</si>
  <si>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</si>
  <si>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</si>
  <si>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</si>
  <si>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</si>
  <si>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</si>
  <si>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</si>
  <si>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</si>
  <si>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</si>
  <si>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</si>
  <si>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</si>
  <si>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</si>
  <si>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</si>
  <si>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</si>
  <si>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</si>
  <si>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</si>
  <si>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</si>
  <si>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</si>
  <si>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</si>
  <si>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</si>
  <si>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</si>
  <si>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</si>
  <si>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</si>
  <si>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</si>
  <si>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</si>
  <si>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</si>
  <si>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</si>
  <si>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</si>
  <si>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</si>
  <si>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</si>
  <si>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</si>
  <si>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</si>
  <si>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</si>
  <si>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</si>
  <si>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</si>
  <si>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</si>
  <si>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</si>
  <si>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</si>
  <si>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</si>
  <si>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</si>
  <si>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</si>
  <si>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</si>
  <si>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</si>
  <si>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</si>
  <si>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</si>
  <si>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</si>
  <si>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</si>
  <si>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</si>
  <si>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</si>
  <si>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</si>
  <si>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</si>
  <si>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</si>
  <si>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</si>
  <si>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</si>
  <si>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</si>
  <si>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</si>
  <si>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</si>
  <si>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</si>
  <si>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</si>
  <si>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</si>
  <si>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</si>
  <si>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</si>
  <si>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</si>
  <si>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</si>
  <si>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</si>
  <si>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</si>
  <si>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</si>
  <si>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</si>
  <si>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</si>
  <si>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</si>
  <si>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</si>
  <si>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</si>
  <si>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</si>
  <si>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</si>
  <si>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</si>
  <si>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</si>
  <si>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</si>
  <si>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</si>
  <si>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</si>
  <si>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</si>
  <si>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</si>
  <si>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</si>
  <si>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</si>
  <si>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</si>
  <si>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</si>
  <si>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</si>
  <si>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</si>
  <si>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</si>
  <si>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</si>
  <si>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</si>
  <si>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</si>
  <si>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</si>
  <si>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</si>
  <si>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</si>
  <si>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</si>
  <si>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</si>
  <si>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</si>
  <si>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</si>
  <si>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</si>
  <si>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</si>
  <si>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</si>
  <si>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</si>
  <si>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</si>
  <si>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</si>
  <si>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</si>
  <si>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</si>
  <si>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</si>
  <si>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</si>
  <si>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</si>
  <si>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</si>
  <si>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</si>
  <si>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</si>
  <si>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</si>
  <si>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</si>
  <si>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</si>
  <si>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</si>
  <si>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</si>
  <si>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</si>
  <si>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</si>
  <si>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</si>
  <si>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</si>
  <si>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</si>
  <si>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</si>
  <si>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</si>
  <si>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</si>
  <si>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</si>
  <si>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</si>
  <si>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</si>
  <si>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</si>
  <si>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</si>
  <si>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</si>
  <si>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</si>
  <si>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</si>
  <si>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</si>
  <si>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</si>
  <si>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</si>
  <si>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</si>
  <si>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</si>
  <si>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</si>
  <si>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</si>
  <si>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</si>
  <si>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</si>
  <si>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</si>
  <si>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</si>
  <si>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</si>
  <si>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</si>
  <si>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</si>
  <si>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</si>
  <si>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</si>
  <si>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</si>
  <si>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</si>
  <si>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</si>
  <si>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</si>
  <si>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</si>
  <si>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</si>
  <si>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</si>
  <si>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</si>
  <si>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</si>
  <si>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</si>
  <si>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</si>
  <si>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</si>
  <si>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</si>
  <si>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</si>
  <si>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</si>
  <si>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</si>
  <si>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</si>
  <si>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</si>
  <si>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</si>
  <si>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</si>
  <si>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</si>
  <si>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</si>
  <si>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</si>
  <si>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</si>
  <si>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</si>
  <si>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</si>
  <si>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</si>
  <si>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</si>
  <si>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</si>
  <si>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</si>
  <si>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</si>
  <si>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</si>
  <si>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</si>
  <si>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</si>
  <si>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</si>
  <si>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</si>
  <si>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</si>
  <si>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</si>
  <si>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</si>
  <si>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</si>
  <si>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</si>
  <si>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</si>
  <si>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</si>
  <si>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</si>
  <si>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</si>
  <si>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</si>
  <si>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</si>
  <si>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</si>
  <si>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</si>
  <si>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</si>
  <si>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</si>
  <si>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</si>
  <si>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</si>
  <si>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</si>
  <si>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</si>
  <si>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</si>
  <si>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</si>
  <si>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</si>
  <si>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</si>
  <si>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</si>
  <si>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</si>
  <si>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</si>
  <si>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</si>
  <si>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</si>
  <si>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</si>
  <si>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</si>
  <si>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</si>
  <si>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</si>
  <si>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</si>
  <si>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</si>
  <si>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</si>
  <si>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</si>
  <si>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</si>
  <si>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</si>
  <si>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</si>
  <si>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</si>
  <si>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</si>
  <si>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</si>
  <si>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</si>
  <si>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</si>
  <si>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</si>
  <si>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</si>
  <si>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</si>
  <si>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</si>
  <si>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</si>
  <si>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</si>
  <si>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</si>
  <si>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</si>
  <si>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</si>
  <si>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</si>
  <si>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</si>
  <si>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</si>
  <si>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</si>
  <si>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</si>
  <si>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</si>
  <si>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</si>
  <si>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</si>
  <si>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</si>
  <si>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</si>
  <si>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</si>
  <si>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</si>
  <si>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</si>
  <si>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</si>
  <si>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</si>
  <si>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</si>
  <si>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</si>
  <si>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</si>
  <si>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</si>
  <si>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</si>
  <si>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</si>
  <si>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</si>
  <si>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</si>
  <si>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</si>
  <si>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</si>
  <si>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</si>
  <si>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</si>
  <si>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</si>
  <si>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</si>
  <si>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</si>
  <si>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</si>
  <si>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</si>
  <si>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</si>
  <si>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</si>
  <si>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</si>
  <si>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</si>
  <si>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</si>
  <si>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</si>
  <si>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</si>
  <si>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</si>
  <si>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</si>
  <si>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</si>
  <si>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</si>
  <si>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</si>
  <si>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</si>
  <si>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</si>
  <si>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</si>
  <si>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</si>
  <si>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</si>
  <si>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</si>
  <si>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</si>
  <si>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</si>
  <si>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</si>
  <si>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</si>
  <si>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</si>
  <si>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</si>
  <si>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</si>
  <si>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</si>
  <si>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</si>
  <si>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</si>
  <si>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</si>
  <si>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</si>
  <si>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</si>
  <si>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</si>
  <si>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</si>
  <si>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</si>
  <si>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</si>
  <si>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</si>
  <si>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</si>
  <si>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</si>
  <si>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</si>
  <si>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</si>
  <si>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</si>
  <si>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</si>
  <si>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</si>
  <si>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</si>
  <si>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</si>
  <si>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</si>
  <si>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</si>
  <si>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</si>
  <si>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</si>
  <si>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</si>
  <si>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</si>
  <si>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</si>
  <si>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</si>
  <si>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</si>
  <si>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</si>
  <si>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</si>
  <si>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</si>
  <si>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</si>
  <si>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</si>
  <si>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</si>
  <si>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</si>
  <si>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</si>
  <si>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</si>
  <si>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</si>
  <si>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</si>
  <si>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</si>
  <si>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</si>
  <si>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</si>
  <si>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</si>
  <si>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</si>
  <si>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</si>
  <si>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</si>
  <si>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</si>
  <si>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</si>
  <si>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</si>
  <si>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</si>
  <si>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</si>
  <si>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</si>
  <si>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</si>
  <si>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</si>
  <si>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</si>
  <si>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</si>
  <si>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</si>
  <si>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</si>
  <si>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</si>
  <si>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</si>
  <si>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</si>
  <si>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</si>
  <si>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</si>
  <si>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</si>
  <si>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</si>
  <si>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</si>
  <si>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</si>
  <si>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</si>
  <si>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</si>
  <si>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</si>
  <si>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</si>
  <si>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</si>
  <si>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</si>
  <si>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</si>
  <si>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</si>
  <si>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</si>
  <si>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</si>
  <si>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</si>
  <si>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</si>
  <si>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</si>
  <si>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</si>
  <si>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</si>
  <si>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</si>
  <si>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</si>
  <si>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</si>
  <si>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</si>
  <si>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</si>
  <si>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</si>
  <si>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</si>
  <si>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</si>
  <si>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</si>
  <si>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</si>
  <si>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</si>
  <si>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</si>
  <si>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</si>
  <si>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</si>
  <si>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</si>
  <si>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</si>
  <si>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</si>
  <si>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</si>
  <si>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</si>
  <si>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</si>
  <si>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</si>
  <si>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</si>
  <si>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</si>
  <si>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</si>
  <si>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</si>
  <si>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</si>
  <si>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</si>
  <si>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</si>
  <si>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</si>
  <si>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</si>
  <si>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</si>
  <si>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</si>
  <si>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</si>
  <si>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</si>
  <si>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</si>
  <si>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</si>
  <si>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</si>
  <si>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</si>
  <si>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</si>
  <si>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</si>
  <si>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</si>
  <si>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</si>
  <si>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</si>
  <si>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</si>
  <si>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</si>
  <si>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</si>
  <si>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</si>
  <si>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</si>
  <si>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</si>
  <si>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</si>
  <si>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</si>
  <si>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</si>
  <si>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</si>
  <si>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</si>
  <si>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</si>
  <si>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</si>
  <si>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</si>
  <si>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</si>
  <si>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</si>
  <si>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</si>
  <si>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</si>
  <si>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</si>
  <si>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</si>
  <si>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</si>
  <si>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</si>
  <si>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</si>
  <si>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</si>
  <si>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</si>
  <si>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</si>
  <si>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</si>
  <si>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</si>
  <si>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</si>
  <si>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</si>
  <si>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</si>
  <si>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</si>
  <si>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</si>
  <si>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</si>
  <si>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</si>
  <si>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</si>
  <si>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</si>
  <si>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</si>
  <si>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</si>
  <si>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</si>
  <si>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</si>
  <si>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</si>
  <si>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</si>
  <si>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</si>
  <si>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</si>
  <si>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</si>
  <si>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</si>
  <si>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</si>
  <si>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</si>
  <si>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</si>
  <si>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</si>
  <si>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</si>
  <si>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</si>
  <si>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</si>
  <si>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</si>
  <si>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</si>
  <si>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</si>
  <si>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</si>
  <si>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</si>
  <si>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</si>
  <si>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</si>
  <si>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</si>
  <si>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</si>
  <si>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</si>
  <si>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</si>
  <si>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</si>
  <si>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</si>
  <si>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</si>
  <si>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</si>
  <si>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</si>
  <si>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</si>
  <si>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</si>
  <si>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</si>
  <si>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</si>
  <si>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</si>
  <si>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</si>
  <si>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</si>
  <si>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</si>
  <si>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</si>
  <si>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</si>
  <si>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</si>
  <si>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</si>
  <si>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</si>
  <si>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</si>
  <si>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</si>
  <si>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</si>
  <si>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</si>
  <si>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</si>
  <si>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</si>
  <si>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</si>
  <si>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</si>
  <si>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</si>
  <si>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</si>
  <si>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</si>
  <si>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</si>
  <si>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</si>
  <si>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</si>
  <si>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</si>
  <si>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</si>
  <si>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</si>
  <si>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</si>
  <si>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</si>
  <si>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</si>
  <si>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</si>
  <si>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</si>
  <si>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</si>
  <si>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</si>
  <si>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</si>
  <si>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</si>
  <si>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</si>
  <si>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</si>
  <si>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</si>
  <si>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</si>
  <si>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</si>
  <si>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</si>
  <si>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</si>
  <si>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</si>
  <si>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</si>
  <si>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</si>
  <si>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</si>
  <si>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</si>
  <si>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</si>
  <si>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</si>
  <si>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</si>
  <si>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</si>
  <si>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</si>
  <si>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</si>
  <si>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</si>
  <si>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</si>
  <si>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</si>
  <si>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</si>
  <si>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</si>
  <si>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</si>
  <si>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</si>
  <si>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</si>
  <si>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</si>
  <si>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</si>
  <si>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</si>
  <si>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</si>
  <si>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</si>
  <si>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</si>
  <si>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</si>
  <si>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</si>
  <si>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</si>
  <si>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</si>
  <si>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</si>
  <si>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</si>
  <si>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</si>
  <si>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</si>
  <si>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</si>
  <si>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</si>
  <si>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</si>
  <si>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</si>
  <si>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</si>
  <si>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</si>
  <si>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</si>
  <si>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</si>
  <si>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</si>
  <si>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</si>
  <si>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</si>
  <si>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</si>
  <si>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</si>
  <si>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</si>
  <si>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</si>
  <si>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</si>
  <si>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</si>
  <si>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</si>
  <si>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</si>
  <si>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</si>
  <si>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</si>
  <si>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</si>
  <si>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</si>
  <si>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</si>
  <si>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</si>
  <si>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</si>
  <si>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</si>
  <si>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</si>
  <si>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</si>
  <si>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</si>
  <si>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</si>
  <si>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</si>
  <si>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</si>
  <si>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</si>
  <si>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</si>
  <si>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</si>
  <si>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</si>
  <si>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</si>
  <si>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</si>
  <si>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</si>
  <si>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</si>
  <si>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</si>
  <si>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</si>
  <si>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</si>
  <si>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</si>
  <si>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</si>
  <si>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</si>
  <si>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</si>
  <si>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</si>
  <si>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</si>
  <si>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</si>
  <si>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</si>
  <si>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</si>
  <si>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</si>
  <si>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</si>
  <si>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</si>
  <si>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</si>
  <si>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</si>
  <si>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</si>
  <si>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</si>
  <si>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</si>
  <si>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</si>
  <si>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</si>
  <si>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</si>
  <si>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</si>
  <si>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</si>
  <si>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</si>
  <si>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</si>
  <si>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</si>
  <si>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</si>
  <si>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</si>
  <si>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</si>
  <si>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</si>
  <si>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</si>
  <si>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</si>
  <si>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</si>
  <si>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</si>
  <si>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</si>
  <si>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</si>
  <si>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</si>
  <si>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</si>
  <si>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</si>
  <si>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</si>
  <si>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</si>
  <si>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</si>
  <si>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</si>
  <si>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</si>
  <si>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</si>
  <si>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</si>
  <si>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</si>
  <si>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</si>
  <si>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</si>
  <si>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</si>
  <si>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</si>
  <si>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</si>
  <si>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</si>
  <si>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</si>
  <si>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</si>
  <si>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</si>
  <si>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</si>
  <si>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</si>
  <si>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</si>
  <si>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</si>
  <si>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</si>
  <si>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</si>
  <si>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</si>
  <si>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</si>
  <si>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</si>
  <si>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</si>
  <si>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</si>
  <si>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</si>
  <si>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</si>
  <si>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</si>
  <si>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</si>
  <si>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</si>
  <si>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</si>
  <si>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</si>
  <si>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</si>
  <si>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</si>
  <si>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</si>
  <si>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</si>
  <si>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</si>
  <si>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</si>
  <si>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</si>
  <si>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</si>
  <si>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</si>
  <si>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</si>
  <si>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</si>
  <si>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</si>
  <si>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</si>
  <si>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</si>
  <si>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</si>
  <si>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</si>
  <si>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</si>
  <si>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</si>
  <si>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</si>
  <si>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</si>
  <si>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</si>
  <si>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</si>
  <si>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</si>
  <si>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</si>
  <si>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</si>
  <si>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</si>
  <si>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</si>
  <si>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</si>
  <si>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</si>
  <si>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</si>
  <si>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</si>
  <si>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</si>
  <si>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</si>
  <si>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</si>
  <si>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</si>
  <si>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</si>
  <si>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</si>
  <si>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</si>
  <si>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</si>
  <si>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</si>
  <si>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</si>
  <si>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</si>
  <si>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</si>
  <si>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</si>
  <si>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</si>
  <si>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</si>
  <si>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</si>
  <si>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</si>
  <si>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</si>
  <si>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</si>
  <si>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</si>
  <si>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</si>
  <si>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</si>
  <si>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</si>
  <si>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</si>
  <si>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</si>
  <si>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</si>
  <si>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</si>
  <si>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</si>
  <si>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</si>
  <si>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</si>
  <si>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</si>
  <si>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</si>
  <si>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</si>
  <si>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</si>
  <si>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</si>
  <si>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</si>
  <si>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</si>
  <si>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</si>
  <si>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</si>
  <si>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</si>
  <si>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</si>
  <si>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</si>
  <si>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</si>
  <si>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</si>
  <si>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</si>
  <si>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</si>
  <si>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</si>
  <si>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</si>
  <si>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</si>
  <si>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</si>
  <si>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</si>
  <si>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</si>
  <si>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</si>
  <si>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</si>
  <si>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</si>
  <si>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</si>
  <si>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</si>
  <si>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</si>
  <si>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</si>
  <si>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</si>
  <si>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</si>
  <si>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</si>
  <si>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</si>
  <si>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</si>
  <si>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</si>
  <si>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</si>
  <si>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</si>
  <si>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</si>
  <si>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</si>
  <si>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</si>
  <si>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</si>
  <si>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</si>
  <si>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</si>
  <si>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</si>
  <si>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</si>
  <si>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</si>
  <si>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</si>
  <si>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</si>
  <si>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</si>
  <si>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</si>
  <si>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</si>
  <si>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</si>
  <si>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</si>
  <si>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</si>
  <si>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</si>
  <si>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</si>
  <si>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</si>
  <si>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</si>
  <si>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</si>
  <si>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</si>
  <si>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</si>
  <si>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</si>
  <si>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</si>
  <si>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</si>
  <si>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</si>
  <si>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</si>
  <si>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</si>
  <si>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</si>
  <si>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</si>
  <si>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</si>
  <si>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</si>
  <si>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</si>
  <si>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</si>
  <si>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</si>
  <si>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</si>
  <si>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</si>
  <si>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</si>
  <si>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</si>
  <si>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</si>
  <si>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</si>
  <si>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</si>
  <si>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</si>
  <si>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</si>
  <si>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</si>
  <si>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</si>
  <si>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</si>
  <si>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</si>
  <si>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</si>
  <si>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</si>
  <si>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</si>
  <si>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</si>
  <si>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</si>
  <si>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</si>
  <si>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</si>
  <si>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</si>
  <si>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</si>
  <si>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</si>
  <si>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</si>
  <si>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</si>
  <si>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</si>
  <si>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</si>
  <si>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</si>
  <si>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</si>
  <si>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</si>
  <si>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</si>
  <si>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</si>
  <si>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</si>
  <si>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</si>
  <si>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</si>
  <si>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</si>
  <si>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</si>
  <si>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</si>
  <si>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</si>
  <si>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</si>
  <si>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</si>
  <si>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</si>
  <si>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</si>
  <si>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</si>
  <si>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</si>
  <si>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</si>
  <si>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</si>
  <si>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</si>
  <si>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</si>
  <si>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</si>
  <si>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</si>
  <si>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</si>
  <si>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</si>
  <si>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</si>
  <si>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</si>
  <si>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</si>
  <si>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</si>
  <si>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</si>
  <si>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</si>
  <si>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</si>
  <si>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</si>
  <si>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</si>
  <si>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</si>
  <si>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</si>
  <si>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</si>
  <si>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</si>
  <si>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</si>
  <si>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</si>
  <si>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</si>
  <si>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</si>
  <si>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</si>
  <si>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</si>
  <si>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</si>
  <si>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</si>
  <si>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</si>
  <si>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</si>
  <si>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</si>
  <si>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</si>
  <si>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</si>
  <si>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</si>
  <si>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</si>
  <si>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</si>
  <si>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</si>
  <si>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</si>
  <si>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</si>
  <si>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</si>
  <si>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</si>
  <si>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</si>
  <si>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</si>
  <si>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</si>
  <si>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</si>
  <si>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</si>
  <si>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</si>
  <si>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</si>
  <si>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</si>
  <si>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</si>
  <si>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</si>
  <si>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</si>
  <si>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</si>
  <si>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</si>
  <si>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</si>
  <si>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</si>
  <si>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</si>
  <si>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</si>
  <si>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</si>
  <si>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</si>
  <si>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</si>
  <si>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</si>
  <si>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</si>
  <si>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</si>
  <si>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</si>
  <si>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</si>
  <si>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</si>
  <si>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</si>
  <si>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</si>
  <si>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</si>
  <si>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</si>
  <si>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</si>
  <si>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</si>
  <si>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</si>
  <si>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</si>
  <si>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</si>
  <si>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</si>
  <si>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</si>
  <si>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</si>
  <si>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</si>
  <si>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</si>
  <si>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</si>
  <si>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</si>
  <si>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</si>
  <si>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</si>
  <si>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</si>
  <si>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</si>
  <si>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</si>
  <si>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</si>
  <si>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</si>
  <si>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</si>
  <si>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</si>
  <si>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</si>
  <si>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</si>
  <si>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</si>
  <si>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</si>
  <si>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</si>
  <si>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</si>
  <si>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</si>
  <si>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</si>
  <si>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</si>
  <si>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</si>
  <si>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</si>
  <si>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</si>
  <si>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</si>
  <si>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</si>
  <si>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</si>
  <si>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</si>
  <si>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</si>
  <si>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</si>
  <si>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</si>
  <si>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</si>
  <si>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</si>
  <si>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</si>
  <si>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</si>
  <si>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</si>
  <si>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</si>
  <si>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</si>
  <si>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</si>
  <si>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</si>
  <si>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</si>
  <si>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</si>
  <si>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</si>
  <si>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</si>
  <si>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</si>
  <si>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</si>
  <si>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</si>
  <si>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</si>
  <si>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</si>
  <si>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</si>
  <si>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</si>
  <si>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</si>
  <si>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</si>
  <si>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</si>
  <si>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</si>
  <si>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</si>
  <si>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</si>
  <si>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</si>
  <si>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</si>
  <si>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</si>
  <si>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</si>
  <si>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</si>
  <si>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</si>
  <si>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</si>
  <si>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</si>
  <si>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</si>
  <si>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</si>
  <si>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</si>
  <si>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</si>
  <si>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</si>
  <si>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</si>
  <si>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</si>
  <si>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</si>
  <si>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</si>
  <si>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</si>
  <si>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</si>
  <si>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</si>
  <si>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</si>
  <si>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</si>
  <si>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</si>
  <si>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</si>
  <si>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</si>
  <si>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</si>
  <si>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</si>
  <si>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</si>
  <si>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</si>
  <si>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</si>
  <si>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</si>
  <si>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</si>
  <si>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</si>
  <si>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</si>
  <si>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</si>
  <si>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</si>
  <si>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</si>
  <si>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</si>
  <si>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</si>
  <si>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</si>
  <si>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</si>
  <si>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</si>
  <si>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</si>
  <si>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</si>
  <si>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</si>
  <si>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</si>
  <si>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</si>
  <si>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</si>
  <si>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</si>
  <si>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</si>
  <si>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</si>
  <si>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</si>
  <si>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</si>
  <si>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</si>
  <si>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</si>
  <si>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</si>
  <si>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</si>
  <si>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</si>
  <si>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</si>
  <si>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</si>
  <si>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</si>
  <si>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</si>
  <si>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</si>
  <si>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</si>
  <si>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</si>
  <si>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</si>
  <si>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</si>
  <si>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</si>
  <si>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</si>
  <si>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</si>
  <si>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</si>
  <si>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</si>
  <si>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</si>
  <si>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</si>
  <si>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</si>
  <si>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</si>
  <si>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</si>
  <si>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</si>
  <si>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</si>
  <si>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</si>
  <si>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</si>
  <si>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</si>
  <si>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</si>
  <si>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</si>
  <si>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</si>
  <si>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</si>
  <si>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</si>
  <si>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</si>
  <si>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</si>
  <si>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</si>
  <si>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</si>
  <si>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</si>
  <si>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</si>
  <si>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</si>
  <si>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</si>
  <si>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</si>
  <si>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</si>
  <si>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</si>
  <si>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</si>
  <si>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</si>
  <si>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</si>
  <si>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</si>
  <si>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</si>
  <si>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</si>
  <si>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</si>
  <si>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</si>
  <si>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</si>
  <si>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</si>
  <si>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</si>
  <si>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</si>
  <si>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</si>
  <si>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</si>
  <si>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</si>
  <si>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</si>
  <si>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</si>
  <si>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</si>
  <si>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</si>
  <si>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</si>
  <si>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</si>
  <si>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</si>
  <si>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</si>
  <si>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</si>
  <si>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</si>
  <si>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</si>
  <si>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</si>
  <si>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</si>
  <si>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</si>
  <si>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</si>
  <si>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</si>
  <si>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</si>
  <si>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</si>
  <si>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</si>
  <si>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</si>
  <si>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</si>
  <si>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</si>
  <si>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</si>
  <si>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</si>
  <si>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</si>
  <si>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</si>
  <si>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</si>
  <si>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</si>
  <si>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</si>
  <si>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</si>
  <si>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</si>
  <si>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</si>
  <si>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</si>
  <si>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</si>
  <si>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</si>
  <si>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</si>
  <si>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</si>
  <si>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</si>
  <si>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</si>
  <si>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</si>
  <si>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</si>
  <si>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</si>
  <si>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</si>
  <si>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</si>
  <si>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</si>
  <si>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</si>
  <si>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</si>
  <si>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</si>
  <si>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</si>
  <si>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</si>
  <si>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</si>
  <si>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</si>
  <si>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</si>
  <si>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</si>
  <si>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</si>
  <si>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</si>
  <si>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</si>
  <si>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</si>
  <si>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</si>
  <si>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</si>
  <si>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</si>
  <si>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</si>
  <si>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</si>
  <si>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</si>
  <si>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</si>
  <si>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</si>
  <si>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</si>
  <si>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</si>
  <si>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</si>
  <si>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</si>
  <si>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</si>
  <si>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</si>
  <si>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</si>
  <si>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</si>
  <si>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</si>
  <si>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</si>
  <si>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</si>
  <si>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</si>
  <si>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</si>
  <si>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</si>
  <si>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</si>
  <si>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</si>
  <si>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</si>
  <si>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</si>
  <si>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</si>
  <si>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</si>
  <si>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</si>
  <si>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</si>
  <si>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</si>
  <si>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</si>
  <si>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</si>
  <si>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</si>
  <si>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</si>
  <si>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</si>
  <si>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</si>
  <si>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</si>
  <si>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</si>
  <si>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</si>
  <si>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</si>
  <si>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</si>
  <si>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</si>
  <si>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</si>
  <si>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</si>
  <si>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</si>
  <si>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</si>
  <si>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</si>
  <si>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</si>
  <si>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</si>
  <si>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</si>
  <si>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</si>
  <si>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</si>
  <si>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</si>
  <si>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</si>
  <si>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</si>
  <si>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</si>
  <si>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</si>
  <si>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</si>
  <si>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</si>
  <si>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</si>
  <si>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</si>
  <si>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</si>
  <si>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</si>
  <si>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</si>
  <si>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</si>
  <si>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</si>
  <si>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</si>
  <si>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</si>
  <si>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</si>
  <si>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</si>
  <si>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</si>
  <si>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</si>
  <si>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</si>
  <si>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</si>
  <si>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</si>
  <si>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</si>
  <si>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</si>
  <si>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</si>
  <si>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</si>
  <si>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</si>
  <si>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</si>
  <si>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</si>
  <si>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</si>
  <si>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</si>
  <si>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</si>
  <si>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</si>
  <si>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</si>
  <si>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</si>
  <si>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</si>
  <si>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</si>
  <si>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</si>
  <si>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</si>
  <si>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</si>
  <si>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</si>
  <si>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</si>
  <si>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</si>
  <si>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</si>
  <si>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</si>
  <si>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</si>
  <si>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</si>
  <si>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</si>
  <si>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</si>
  <si>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</si>
  <si>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</si>
  <si>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</si>
  <si>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</si>
  <si>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</si>
  <si>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</si>
  <si>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</si>
  <si>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</si>
  <si>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</si>
  <si>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</si>
  <si>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</si>
  <si>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</si>
  <si>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</si>
  <si>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</si>
  <si>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</si>
  <si>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</si>
  <si>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</si>
  <si>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</si>
  <si>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</si>
  <si>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</si>
  <si>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</si>
  <si>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</si>
  <si>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</si>
  <si>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</si>
  <si>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</si>
  <si>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</si>
  <si>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</si>
  <si>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</si>
  <si>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</si>
  <si>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</si>
  <si>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</si>
  <si>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</si>
  <si>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</si>
  <si>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</si>
  <si>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</si>
  <si>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</si>
  <si>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</si>
  <si>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</si>
  <si>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</si>
  <si>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</si>
  <si>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</si>
  <si>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</si>
  <si>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</si>
  <si>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</si>
  <si>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</si>
  <si>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</si>
  <si>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</si>
  <si>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</si>
  <si>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</si>
  <si>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</si>
  <si>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</si>
  <si>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</si>
  <si>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</si>
  <si>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</si>
  <si>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</si>
  <si>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</si>
  <si>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</si>
  <si>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</si>
  <si>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</si>
  <si>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</si>
  <si>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</si>
  <si>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</si>
  <si>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</si>
  <si>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</si>
  <si>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</si>
  <si>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</si>
  <si>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</si>
  <si>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</si>
  <si>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</si>
  <si>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</si>
  <si>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</si>
  <si>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</si>
  <si>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</si>
  <si>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</si>
  <si>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</si>
  <si>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</si>
  <si>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</si>
  <si>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</si>
  <si>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</si>
  <si>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</si>
  <si>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</si>
  <si>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</si>
  <si>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</si>
  <si>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</si>
  <si>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</si>
  <si>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</si>
  <si>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</si>
  <si>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</si>
  <si>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</si>
  <si>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</si>
  <si>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</si>
  <si>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</si>
  <si>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</si>
  <si>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</si>
  <si>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</si>
  <si>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</si>
  <si>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</si>
  <si>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</si>
  <si>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</si>
  <si>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</si>
  <si>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</si>
  <si>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</si>
  <si>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</si>
  <si>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</si>
  <si>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</si>
  <si>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</si>
  <si>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</si>
  <si>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</si>
  <si>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</si>
  <si>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</si>
  <si>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</si>
  <si>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</si>
  <si>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</si>
  <si>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</si>
  <si>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</si>
  <si>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</si>
  <si>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</si>
  <si>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</si>
  <si>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</si>
  <si>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</si>
  <si>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</si>
  <si>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</si>
  <si>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</si>
  <si>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</si>
  <si>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</si>
  <si>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</si>
  <si>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</si>
  <si>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</si>
  <si>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</si>
  <si>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</si>
  <si>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</si>
  <si>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</si>
  <si>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</si>
  <si>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</si>
  <si>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</si>
  <si>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</si>
  <si>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</si>
  <si>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</si>
  <si>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</si>
  <si>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</si>
  <si>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</si>
  <si>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</si>
  <si>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</si>
  <si>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</si>
  <si>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</si>
  <si>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</si>
  <si>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</si>
  <si>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</si>
  <si>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</si>
  <si>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</si>
  <si>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</si>
  <si>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</si>
  <si>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</si>
  <si>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</si>
  <si>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</si>
  <si>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</si>
  <si>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</si>
  <si>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</si>
  <si>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</si>
  <si>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</si>
  <si>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</si>
  <si>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</si>
  <si>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</si>
  <si>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</si>
  <si>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</si>
  <si>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</si>
  <si>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</si>
  <si>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</si>
  <si>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</si>
  <si>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</si>
  <si>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</si>
  <si>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</si>
  <si>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</si>
  <si>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</si>
  <si>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</si>
  <si>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</si>
  <si>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</si>
  <si>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</si>
  <si>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</si>
  <si>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</si>
  <si>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</si>
  <si>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</si>
  <si>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</si>
  <si>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</si>
  <si>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</si>
  <si>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</si>
  <si>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</si>
  <si>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</si>
  <si>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</si>
  <si>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</si>
  <si>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</si>
  <si>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</si>
  <si>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</si>
  <si>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</si>
  <si>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</si>
  <si>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</si>
  <si>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</si>
  <si>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</si>
  <si>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</si>
  <si>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</si>
  <si>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</si>
  <si>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</si>
  <si>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</si>
  <si>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</si>
  <si>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</si>
  <si>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</si>
  <si>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</si>
  <si>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</si>
  <si>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</si>
  <si>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</si>
  <si>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</si>
  <si>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</si>
  <si>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</si>
  <si>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</si>
  <si>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</si>
  <si>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</si>
  <si>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</si>
  <si>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</si>
  <si>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</si>
  <si>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</si>
  <si>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</si>
  <si>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</si>
  <si>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</si>
  <si>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</si>
  <si>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</si>
  <si>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</si>
  <si>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</si>
  <si>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</si>
  <si>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</si>
  <si>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</si>
  <si>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</si>
  <si>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</si>
  <si>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</si>
  <si>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</si>
  <si>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</si>
  <si>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</si>
  <si>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</si>
  <si>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</si>
  <si>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</si>
  <si>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</si>
  <si>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</si>
  <si>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</si>
  <si>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</si>
  <si>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</si>
  <si>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</si>
  <si>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</si>
  <si>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</si>
  <si>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</si>
  <si>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</si>
  <si>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</si>
  <si>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</si>
  <si>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</si>
  <si>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</si>
  <si>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</si>
  <si>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</si>
  <si>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</si>
  <si>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</si>
  <si>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</si>
  <si>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</si>
  <si>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</si>
  <si>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</si>
  <si>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</si>
  <si>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</si>
  <si>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</si>
  <si>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</si>
  <si>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</si>
  <si>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</si>
  <si>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</si>
  <si>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</si>
  <si>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</si>
  <si>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</si>
  <si>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</si>
  <si>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</si>
  <si>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</si>
  <si>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</si>
  <si>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</si>
  <si>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</si>
  <si>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</si>
  <si>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</si>
  <si>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</si>
  <si>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</si>
  <si>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</si>
  <si>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</si>
  <si>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</si>
  <si>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</si>
  <si>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</si>
  <si>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</si>
  <si>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</si>
  <si>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</si>
  <si>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</si>
  <si>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</si>
  <si>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</si>
  <si>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</si>
  <si>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</si>
  <si>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</si>
  <si>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</si>
  <si>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</si>
  <si>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</si>
  <si>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</si>
  <si>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</si>
  <si>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</si>
  <si>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</si>
  <si>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</si>
  <si>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</si>
  <si>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</si>
  <si>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</si>
  <si>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</si>
  <si>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</si>
  <si>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</si>
  <si>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</si>
  <si>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</si>
  <si>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</si>
  <si>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</si>
  <si>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</si>
  <si>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</si>
  <si>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</si>
  <si>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</si>
  <si>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</si>
  <si>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</si>
  <si>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</si>
  <si>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</si>
  <si>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</si>
  <si>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</si>
  <si>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</si>
  <si>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</si>
  <si>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</si>
  <si>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</si>
  <si>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</si>
  <si>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</si>
  <si>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</si>
  <si>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</si>
  <si>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</si>
  <si>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</si>
  <si>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</si>
  <si>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</si>
  <si>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</si>
  <si>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</si>
  <si>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</si>
  <si>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</si>
  <si>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</si>
  <si>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</si>
  <si>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</si>
  <si>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</si>
  <si>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</si>
  <si>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</si>
  <si>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</si>
  <si>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</si>
  <si>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</si>
  <si>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</si>
  <si>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</si>
  <si>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</si>
  <si>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</si>
  <si>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</si>
  <si>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</si>
  <si>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</si>
  <si>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</si>
  <si>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</si>
  <si>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</si>
  <si>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</si>
  <si>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</si>
  <si>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</si>
  <si>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</si>
  <si>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</si>
  <si>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</si>
  <si>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</si>
  <si>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</si>
  <si>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</si>
  <si>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</si>
  <si>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</si>
  <si>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</si>
  <si>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</si>
  <si>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</si>
  <si>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</si>
  <si>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</si>
  <si>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</si>
  <si>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</si>
  <si>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</si>
  <si>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</si>
  <si>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</si>
  <si>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</si>
  <si>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</si>
  <si>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</si>
  <si>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</si>
  <si>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</si>
  <si>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</si>
  <si>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</si>
  <si>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</si>
  <si>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</si>
  <si>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</si>
  <si>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</si>
  <si>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</si>
  <si>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</si>
  <si>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</si>
  <si>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</si>
  <si>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</si>
  <si>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</si>
  <si>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</si>
  <si>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</si>
  <si>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</si>
  <si>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</si>
  <si>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</si>
  <si>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</si>
  <si>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</si>
  <si>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</si>
  <si>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</si>
  <si>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</si>
  <si>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</si>
  <si>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</si>
  <si>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</si>
  <si>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</si>
  <si>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</si>
  <si>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</si>
  <si>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</si>
  <si>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</si>
  <si>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</si>
  <si>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</si>
  <si>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</si>
  <si>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</si>
  <si>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</si>
  <si>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</si>
  <si>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</si>
  <si>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</si>
  <si>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</si>
  <si>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</si>
  <si>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</si>
  <si>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</si>
  <si>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</si>
  <si>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</si>
  <si>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</si>
  <si>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</si>
  <si>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</si>
  <si>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</si>
  <si>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</si>
  <si>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</si>
  <si>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</si>
  <si>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</si>
  <si>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</si>
  <si>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</si>
  <si>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</si>
  <si>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</si>
  <si>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</si>
  <si>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</si>
  <si>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</si>
  <si>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</si>
  <si>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</si>
  <si>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</si>
  <si>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</si>
  <si>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</si>
  <si>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</si>
  <si>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</si>
  <si>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</si>
  <si>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</si>
  <si>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</si>
  <si>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</si>
  <si>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</si>
  <si>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</si>
  <si>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</si>
  <si>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</si>
  <si>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</si>
  <si>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</si>
  <si>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</si>
  <si>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</si>
  <si>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</si>
  <si>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</si>
  <si>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</si>
  <si>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</si>
  <si>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</si>
  <si>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</si>
  <si>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</si>
  <si>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</si>
  <si>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</si>
  <si>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</si>
  <si>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</si>
  <si>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</si>
  <si>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</si>
  <si>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</si>
  <si>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</si>
  <si>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</si>
  <si>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</si>
  <si>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</si>
  <si>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</si>
  <si>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</si>
  <si>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</si>
  <si>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</si>
  <si>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</si>
  <si>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</si>
  <si>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</si>
  <si>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</si>
  <si>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</si>
  <si>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</si>
  <si>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</si>
  <si>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</si>
  <si>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</si>
  <si>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</si>
  <si>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</si>
  <si>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</si>
  <si>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</si>
  <si>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</si>
  <si>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</si>
  <si>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</si>
  <si>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</si>
  <si>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</si>
  <si>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</si>
  <si>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</si>
  <si>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</si>
  <si>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</si>
  <si>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</si>
  <si>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</si>
  <si>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</si>
  <si>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</si>
  <si>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</si>
  <si>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</si>
  <si>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</si>
  <si>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</si>
  <si>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</si>
  <si>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</si>
  <si>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</si>
  <si>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</si>
  <si>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</si>
  <si>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</si>
  <si>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</si>
  <si>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</si>
  <si>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</si>
  <si>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</si>
  <si>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</si>
  <si>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</si>
  <si>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</si>
  <si>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</si>
  <si>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</si>
  <si>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</si>
  <si>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</si>
  <si>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</si>
  <si>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</si>
  <si>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</si>
  <si>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</si>
  <si>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</si>
  <si>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</si>
  <si>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</si>
  <si>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</si>
  <si>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</si>
  <si>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</si>
  <si>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</si>
  <si>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</si>
  <si>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</si>
  <si>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</si>
  <si>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</si>
  <si>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</si>
  <si>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</si>
  <si>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</si>
  <si>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</si>
  <si>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</si>
  <si>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</si>
  <si>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</si>
  <si>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</si>
  <si>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</si>
  <si>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</si>
  <si>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</si>
  <si>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</si>
  <si>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</si>
  <si>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</si>
  <si>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</si>
  <si>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</si>
  <si>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</si>
  <si>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</si>
  <si>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</si>
  <si>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</si>
  <si>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</si>
  <si>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</si>
  <si>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</si>
  <si>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</si>
  <si>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</si>
  <si>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</si>
  <si>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</si>
  <si>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</si>
  <si>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</si>
  <si>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</si>
  <si>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</si>
  <si>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</si>
  <si>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</si>
  <si>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</si>
  <si>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</si>
  <si>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</si>
  <si>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</si>
  <si>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</si>
  <si>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</si>
  <si>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</si>
  <si>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</si>
  <si>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</si>
  <si>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</si>
  <si>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</si>
  <si>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</si>
  <si>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</si>
  <si>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</si>
  <si>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</si>
  <si>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</si>
  <si>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</si>
  <si>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</si>
  <si>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</si>
  <si>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</si>
  <si>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</si>
  <si>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</si>
  <si>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</si>
  <si>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</si>
  <si>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</si>
  <si>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</si>
  <si>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</si>
  <si>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</si>
  <si>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</si>
  <si>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</si>
  <si>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</si>
  <si>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</si>
  <si>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</si>
  <si>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</si>
  <si>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</si>
  <si>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</si>
  <si>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</si>
  <si>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</si>
  <si>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</si>
  <si>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</si>
  <si>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</si>
  <si>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</si>
  <si>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</si>
  <si>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</si>
  <si>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</si>
  <si>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</si>
  <si>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</si>
  <si>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</si>
  <si>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</si>
  <si>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</si>
  <si>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</si>
  <si>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</si>
  <si>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</si>
  <si>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</si>
  <si>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</si>
  <si>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</si>
  <si>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</si>
  <si>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</si>
  <si>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</si>
  <si>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</si>
  <si>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</si>
  <si>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</si>
  <si>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</si>
  <si>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</si>
  <si>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</si>
  <si>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</si>
  <si>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</si>
  <si>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</si>
  <si>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</si>
  <si>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</si>
  <si>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</si>
  <si>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</si>
  <si>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</si>
  <si>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</si>
  <si>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</si>
  <si>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</si>
  <si>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</si>
  <si>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</si>
  <si>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</si>
  <si>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</si>
  <si>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</si>
  <si>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</si>
  <si>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</si>
  <si>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</si>
  <si>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</si>
  <si>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</si>
  <si>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</si>
  <si>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</si>
  <si>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</si>
  <si>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</si>
  <si>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</si>
  <si>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</si>
  <si>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</si>
  <si>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</si>
  <si>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</si>
  <si>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</si>
  <si>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</si>
  <si>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</si>
  <si>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</si>
  <si>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</si>
  <si>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</si>
  <si>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</si>
  <si>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</si>
  <si>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</si>
  <si>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</si>
  <si>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</si>
  <si>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</si>
  <si>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</si>
  <si>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</si>
  <si>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</si>
  <si>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</si>
  <si>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</si>
  <si>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</si>
  <si>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</si>
  <si>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</si>
  <si>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</si>
  <si>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</si>
  <si>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</si>
  <si>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</si>
  <si>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</si>
  <si>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</si>
  <si>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</si>
  <si>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</si>
  <si>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</si>
  <si>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</si>
  <si>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</si>
  <si>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</si>
  <si>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</si>
  <si>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</si>
  <si>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</si>
  <si>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</si>
  <si>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</si>
  <si>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</si>
  <si>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</si>
  <si>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</si>
  <si>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</si>
  <si>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</si>
  <si>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</si>
  <si>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</si>
  <si>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</si>
  <si>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</si>
  <si>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</si>
  <si>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</si>
  <si>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</si>
  <si>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</si>
  <si>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</si>
  <si>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</si>
  <si>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</si>
  <si>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</si>
  <si>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</si>
  <si>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</si>
  <si>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</si>
  <si>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</si>
  <si>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</si>
  <si>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</si>
  <si>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</si>
  <si>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</si>
  <si>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</si>
  <si>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</si>
  <si>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</si>
  <si>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</si>
  <si>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</si>
  <si>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</si>
  <si>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</si>
  <si>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</si>
  <si>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</si>
  <si>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</si>
  <si>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</si>
  <si>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</si>
  <si>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</si>
  <si>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</si>
  <si>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</si>
  <si>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</si>
  <si>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</si>
  <si>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</si>
  <si>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</si>
  <si>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</si>
  <si>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</si>
  <si>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</si>
  <si>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</si>
  <si>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</si>
  <si>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</si>
  <si>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</si>
  <si>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</si>
  <si>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</si>
  <si>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</si>
  <si>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</si>
  <si>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</si>
  <si>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</si>
  <si>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</si>
  <si>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</si>
  <si>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</si>
  <si>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</si>
  <si>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</si>
  <si>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</si>
  <si>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</si>
  <si>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</si>
  <si>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</si>
  <si>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</si>
  <si>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</si>
  <si>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</si>
  <si>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</si>
  <si>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</si>
  <si>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</si>
  <si>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</si>
  <si>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</si>
  <si>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</si>
  <si>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</si>
  <si>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</si>
  <si>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</si>
  <si>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</si>
  <si>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</si>
  <si>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</si>
  <si>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</si>
  <si>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</si>
  <si>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</si>
  <si>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</si>
  <si>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</si>
  <si>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</si>
  <si>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</si>
  <si>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</si>
  <si>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</si>
  <si>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</si>
  <si>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</si>
  <si>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</si>
  <si>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</si>
  <si>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</si>
  <si>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</si>
  <si>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</si>
  <si>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</si>
  <si>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</si>
  <si>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</si>
  <si>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</si>
  <si>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</si>
  <si>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</si>
  <si>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</si>
  <si>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</si>
  <si>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</si>
  <si>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</si>
  <si>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</si>
  <si>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</si>
  <si>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</si>
  <si>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</si>
  <si>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</si>
  <si>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</si>
  <si>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</si>
  <si>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</si>
  <si>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</si>
  <si>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</si>
  <si>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</si>
  <si>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</si>
  <si>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</si>
  <si>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</si>
  <si>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</si>
  <si>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</si>
  <si>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</si>
  <si>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</si>
  <si>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</si>
  <si>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</si>
  <si>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</si>
  <si>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</si>
  <si>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</si>
  <si>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</si>
  <si>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</si>
  <si>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</si>
  <si>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</si>
  <si>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</si>
  <si>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</si>
  <si>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</si>
  <si>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</si>
  <si>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</si>
  <si>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</si>
  <si>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</si>
  <si>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</si>
  <si>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</si>
  <si>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</si>
  <si>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</si>
  <si>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</si>
  <si>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</si>
  <si>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</si>
  <si>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</si>
  <si>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</si>
  <si>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</si>
  <si>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</si>
  <si>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</si>
  <si>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</si>
  <si>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</si>
  <si>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</si>
  <si>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</si>
  <si>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</si>
  <si>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</si>
  <si>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</si>
  <si>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</si>
  <si>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</si>
  <si>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</si>
  <si>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</si>
  <si>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</si>
  <si>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</si>
  <si>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</si>
  <si>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</si>
  <si>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</si>
  <si>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</si>
  <si>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</si>
  <si>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</si>
  <si>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</si>
  <si>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</si>
  <si>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</si>
  <si>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</si>
  <si>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</si>
  <si>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</si>
  <si>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</si>
  <si>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</si>
  <si>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</si>
  <si>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</si>
  <si>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</si>
  <si>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</si>
  <si>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</si>
  <si>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</si>
  <si>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</si>
  <si>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</si>
  <si>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</si>
  <si>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</si>
  <si>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</si>
  <si>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</si>
  <si>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</si>
  <si>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</si>
  <si>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</si>
  <si>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</si>
  <si>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</si>
  <si>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</si>
  <si>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</si>
  <si>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</si>
  <si>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</si>
  <si>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</si>
  <si>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</si>
  <si>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</si>
  <si>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</si>
  <si>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</si>
  <si>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</si>
  <si>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</si>
  <si>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</si>
  <si>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</si>
  <si>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</si>
  <si>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</si>
  <si>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</si>
  <si>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</si>
  <si>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</si>
  <si>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</si>
  <si>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</si>
  <si>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</si>
  <si>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</si>
  <si>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</si>
  <si>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</si>
  <si>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</si>
  <si>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</si>
  <si>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</si>
  <si>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</si>
  <si>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</si>
  <si>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</si>
  <si>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</si>
  <si>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</si>
  <si>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</si>
  <si>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</si>
  <si>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</si>
  <si>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</si>
  <si>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</si>
  <si>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</si>
  <si>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</si>
  <si>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</si>
  <si>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</si>
  <si>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</si>
  <si>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</si>
  <si>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</si>
  <si>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</si>
  <si>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</si>
  <si>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</si>
  <si>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</si>
  <si>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</si>
  <si>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</si>
  <si>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</si>
  <si>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</si>
  <si>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</si>
  <si>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</si>
  <si>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</si>
  <si>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</si>
  <si>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</si>
  <si>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</si>
  <si>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</si>
  <si>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</si>
  <si>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</si>
  <si>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</si>
  <si>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</si>
  <si>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</si>
  <si>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</si>
  <si>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</si>
  <si>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</si>
  <si>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</si>
  <si>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</si>
  <si>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</si>
  <si>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</si>
  <si>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</si>
  <si>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</si>
  <si>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</si>
  <si>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</si>
  <si>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</si>
  <si>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</si>
  <si>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</si>
  <si>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</si>
  <si>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</si>
  <si>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</si>
  <si>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</si>
  <si>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</si>
  <si>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</si>
  <si>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</si>
  <si>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</si>
  <si>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</si>
  <si>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</si>
  <si>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</si>
  <si>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</si>
  <si>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</si>
  <si>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</si>
  <si>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</si>
  <si>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</si>
  <si>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</si>
  <si>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</si>
  <si>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</si>
  <si>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</si>
  <si>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</si>
  <si>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</si>
  <si>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</si>
  <si>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</si>
  <si>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</si>
  <si>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</si>
  <si>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</si>
  <si>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</si>
  <si>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</si>
  <si>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</si>
  <si>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</si>
  <si>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</si>
  <si>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</si>
  <si>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</si>
  <si>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</si>
  <si>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</si>
  <si>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</si>
  <si>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</si>
  <si>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</si>
  <si>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</si>
  <si>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</si>
  <si>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</si>
  <si>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</si>
  <si>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</si>
  <si>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</si>
  <si>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</si>
  <si>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</si>
  <si>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</si>
  <si>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</si>
  <si>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</si>
  <si>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</si>
  <si>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</si>
  <si>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</si>
  <si>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</si>
  <si>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</si>
  <si>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</si>
  <si>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</si>
  <si>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</si>
  <si>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</si>
  <si>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</si>
  <si>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</si>
  <si>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</si>
  <si>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</si>
  <si>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</si>
  <si>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</si>
  <si>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</si>
  <si>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</si>
  <si>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</si>
  <si>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</si>
  <si>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</si>
  <si>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</si>
  <si>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</si>
  <si>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</si>
  <si>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</si>
  <si>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</si>
  <si>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</si>
  <si>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</si>
  <si>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</si>
  <si>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</si>
  <si>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</si>
  <si>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</si>
  <si>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</si>
  <si>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</si>
  <si>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</si>
  <si>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</si>
  <si>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</si>
  <si>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</si>
  <si>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</si>
  <si>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</si>
  <si>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</si>
  <si>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</si>
  <si>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</si>
  <si>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</si>
  <si>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</si>
  <si>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</si>
  <si>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</si>
  <si>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</si>
  <si>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</si>
  <si>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</si>
  <si>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</si>
  <si>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</si>
  <si>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</si>
  <si>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</si>
  <si>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</si>
  <si>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</si>
  <si>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</si>
  <si>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</si>
  <si>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</si>
  <si>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</si>
  <si>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</si>
  <si>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</si>
  <si>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</si>
  <si>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</si>
  <si>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</si>
  <si>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</si>
  <si>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</si>
  <si>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</si>
  <si>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</si>
  <si>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</si>
  <si>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</si>
  <si>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</si>
  <si>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</si>
  <si>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</si>
  <si>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</si>
  <si>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</si>
  <si>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</si>
  <si>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</si>
  <si>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</si>
  <si>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</si>
  <si>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</si>
  <si>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</si>
  <si>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</si>
  <si>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</si>
  <si>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</si>
  <si>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</si>
  <si>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</si>
  <si>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</si>
  <si>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</si>
  <si>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</si>
  <si>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</si>
  <si>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</si>
  <si>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</si>
  <si>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</si>
  <si>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</si>
  <si>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</si>
  <si>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</si>
  <si>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</si>
  <si>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</si>
  <si>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</si>
  <si>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</si>
  <si>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</si>
  <si>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</si>
  <si>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</si>
  <si>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</si>
  <si>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</si>
  <si>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</si>
  <si>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</si>
  <si>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</si>
  <si>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</si>
  <si>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</si>
  <si>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</si>
  <si>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</si>
  <si>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</si>
  <si>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</si>
  <si>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</si>
  <si>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</si>
  <si>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</si>
  <si>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</si>
  <si>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</si>
  <si>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</si>
  <si>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</si>
  <si>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</si>
  <si>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</si>
  <si>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</si>
  <si>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</si>
  <si>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</si>
  <si>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</si>
  <si>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</si>
  <si>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</si>
  <si>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</si>
  <si>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</si>
  <si>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</si>
  <si>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</si>
  <si>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</si>
  <si>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</si>
  <si>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</si>
  <si>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</si>
  <si>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</si>
  <si>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</si>
  <si>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</si>
  <si>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</si>
  <si>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</si>
  <si>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</si>
  <si>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</si>
  <si>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</si>
  <si>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</si>
  <si>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</si>
  <si>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</si>
  <si>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</si>
  <si>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</si>
  <si>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</si>
  <si>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</si>
  <si>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</si>
  <si>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</si>
  <si>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</si>
  <si>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</si>
  <si>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</si>
  <si>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</si>
  <si>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</si>
  <si>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</si>
  <si>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</si>
  <si>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</si>
  <si>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</si>
  <si>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</si>
  <si>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</si>
  <si>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</si>
  <si>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</si>
  <si>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</si>
  <si>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</si>
  <si>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</si>
  <si>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</si>
  <si>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</si>
  <si>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</si>
  <si>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</si>
  <si>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</si>
  <si>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</si>
  <si>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</si>
  <si>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</si>
  <si>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</si>
  <si>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</si>
  <si>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</si>
  <si>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</si>
  <si>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</si>
  <si>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</si>
  <si>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</si>
  <si>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</si>
  <si>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</si>
  <si>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</si>
  <si>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</si>
  <si>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</si>
  <si>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</si>
  <si>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</si>
  <si>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</si>
  <si>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</si>
  <si>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</si>
  <si>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</si>
  <si>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</si>
  <si>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</si>
  <si>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</si>
  <si>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</si>
  <si>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</si>
  <si>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</si>
  <si>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</si>
  <si>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</si>
  <si>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</si>
  <si>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</si>
  <si>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</si>
  <si>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</si>
  <si>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</si>
  <si>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</si>
  <si>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</si>
  <si>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</si>
  <si>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</si>
  <si>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</si>
  <si>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</si>
  <si>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</si>
  <si>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</si>
  <si>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</si>
  <si>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</si>
  <si>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</si>
  <si>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</si>
  <si>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</si>
  <si>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</si>
  <si>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</si>
  <si>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</si>
  <si>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</si>
  <si>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</si>
  <si>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</si>
  <si>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</si>
  <si>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</si>
  <si>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</si>
  <si>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</si>
  <si>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</si>
  <si>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</si>
  <si>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</si>
  <si>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</si>
  <si>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</si>
  <si>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</si>
  <si>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</si>
  <si>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</si>
  <si>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</si>
  <si>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</si>
  <si>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</si>
  <si>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</si>
  <si>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</si>
  <si>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</si>
  <si>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</si>
  <si>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</si>
  <si>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</si>
  <si>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</si>
  <si>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</si>
  <si>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</si>
  <si>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</si>
  <si>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</si>
  <si>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</si>
  <si>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</si>
  <si>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</si>
  <si>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</si>
  <si>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</si>
  <si>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</si>
  <si>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</si>
  <si>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</si>
  <si>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</si>
  <si>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</si>
  <si>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</si>
  <si>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</si>
  <si>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</si>
  <si>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</si>
  <si>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</si>
  <si>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</si>
  <si>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</si>
  <si>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</si>
  <si>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</si>
  <si>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</si>
  <si>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</si>
  <si>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</si>
  <si>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</si>
  <si>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</si>
  <si>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</si>
  <si>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</si>
  <si>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</si>
  <si>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</si>
  <si>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</si>
  <si>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</si>
  <si>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</si>
  <si>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</si>
  <si>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</si>
  <si>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</si>
  <si>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</si>
  <si>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</si>
  <si>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</si>
  <si>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</si>
  <si>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</si>
  <si>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</si>
  <si>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</si>
  <si>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</si>
  <si>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</si>
  <si>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</si>
  <si>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</si>
  <si>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</si>
  <si>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</si>
  <si>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</si>
  <si>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</si>
  <si>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</si>
  <si>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</si>
  <si>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</si>
  <si>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</si>
  <si>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</si>
  <si>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</si>
  <si>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</si>
  <si>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</si>
  <si>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</si>
  <si>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</si>
  <si>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</si>
  <si>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</si>
  <si>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</si>
  <si>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</si>
  <si>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</si>
  <si>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</si>
  <si>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</si>
  <si>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</si>
  <si>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</si>
  <si>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</si>
  <si>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</si>
  <si>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</si>
  <si>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</si>
  <si>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</si>
  <si>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</si>
  <si>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</si>
  <si>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</si>
  <si>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</si>
  <si>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</si>
  <si>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</si>
  <si>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</si>
  <si>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</si>
  <si>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</si>
  <si>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</si>
  <si>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</si>
  <si>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</si>
  <si>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</si>
  <si>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</si>
  <si>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</si>
  <si>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</si>
  <si>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</si>
  <si>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</si>
  <si>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</si>
  <si>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</si>
  <si>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</si>
  <si>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</si>
  <si>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</si>
  <si>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</si>
  <si>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</si>
  <si>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</si>
  <si>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</si>
  <si>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</si>
  <si>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</si>
  <si>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</si>
  <si>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</si>
  <si>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</si>
  <si>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</si>
  <si>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</si>
  <si>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</si>
  <si>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</si>
  <si>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</si>
  <si>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</si>
  <si>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</si>
  <si>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</si>
  <si>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</si>
  <si>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</si>
  <si>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</si>
  <si>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</si>
  <si>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</si>
  <si>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</si>
  <si>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</si>
  <si>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</si>
  <si>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</si>
  <si>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</si>
  <si>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</si>
  <si>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</si>
  <si>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</si>
  <si>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</si>
  <si>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</si>
  <si>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</si>
  <si>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</si>
  <si>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</si>
  <si>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</si>
  <si>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</si>
  <si>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</si>
  <si>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</si>
  <si>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</si>
  <si>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</si>
  <si>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</si>
  <si>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</si>
  <si>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</si>
  <si>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</si>
  <si>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</si>
  <si>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</si>
  <si>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</si>
  <si>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</si>
  <si>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</si>
  <si>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</si>
  <si>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</si>
  <si>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</si>
  <si>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</si>
  <si>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</si>
  <si>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</si>
  <si>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</si>
  <si>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</si>
  <si>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</si>
  <si>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</si>
  <si>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</si>
  <si>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</si>
  <si>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</si>
  <si>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</si>
  <si>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</si>
  <si>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</si>
  <si>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</si>
  <si>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</si>
  <si>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</si>
  <si>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</si>
  <si>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</si>
  <si>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</si>
  <si>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</si>
  <si>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</si>
  <si>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</si>
  <si>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</si>
  <si>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</si>
  <si>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</si>
  <si>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</si>
  <si>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</si>
  <si>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</si>
  <si>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</si>
  <si>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</si>
  <si>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</si>
  <si>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</si>
  <si>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</si>
  <si>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</si>
  <si>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</si>
  <si>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</si>
  <si>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</si>
  <si>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</si>
  <si>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</si>
  <si>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</si>
  <si>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</si>
  <si>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</si>
  <si>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</si>
  <si>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</si>
  <si>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</si>
  <si>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</si>
  <si>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</si>
  <si>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</si>
  <si>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</si>
  <si>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</si>
  <si>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</si>
  <si>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</si>
  <si>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</si>
  <si>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</si>
  <si>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</si>
  <si>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</si>
  <si>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</si>
  <si>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</si>
  <si>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</si>
  <si>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</si>
  <si>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</si>
  <si>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</si>
  <si>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</si>
  <si>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</si>
  <si>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</si>
  <si>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</si>
  <si>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</si>
  <si>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</si>
  <si>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</si>
  <si>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</si>
  <si>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</si>
  <si>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</si>
  <si>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</si>
  <si>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</si>
  <si>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</si>
  <si>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</si>
  <si>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</si>
  <si>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</si>
  <si>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</si>
  <si>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</si>
  <si>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</si>
  <si>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</si>
  <si>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</si>
  <si>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</si>
  <si>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</si>
  <si>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</si>
  <si>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</si>
  <si>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</si>
  <si>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</si>
  <si>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</si>
  <si>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</si>
  <si>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</si>
  <si>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</si>
  <si>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</si>
  <si>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</si>
  <si>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</si>
  <si>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</si>
  <si>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</si>
  <si>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</si>
  <si>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</si>
  <si>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</si>
  <si>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</si>
  <si>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</si>
  <si>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</si>
  <si>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</si>
  <si>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</si>
  <si>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</si>
  <si>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</si>
  <si>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</si>
  <si>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</si>
  <si>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</si>
  <si>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</si>
  <si>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</si>
  <si>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</si>
  <si>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</si>
  <si>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</si>
  <si>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</si>
  <si>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</si>
  <si>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</si>
  <si>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</si>
  <si>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</si>
  <si>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</si>
  <si>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</si>
  <si>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</si>
  <si>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</si>
  <si>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</si>
  <si>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</si>
  <si>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</si>
  <si>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</si>
  <si>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</si>
  <si>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</si>
  <si>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</si>
  <si>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</si>
  <si>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</si>
  <si>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</si>
  <si>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</si>
  <si>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</si>
  <si>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</si>
  <si>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</si>
  <si>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</si>
  <si>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</si>
  <si>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</si>
  <si>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</si>
  <si>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</si>
  <si>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</si>
  <si>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</si>
  <si>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</si>
  <si>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</si>
  <si>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</si>
  <si>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</si>
  <si>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</si>
  <si>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</si>
  <si>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</si>
  <si>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</si>
  <si>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</si>
  <si>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</si>
  <si>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</si>
  <si>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</si>
  <si>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</si>
  <si>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</si>
  <si>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</si>
  <si>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</si>
  <si>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</si>
  <si>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</si>
  <si>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</si>
  <si>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</si>
  <si>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</si>
  <si>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</si>
  <si>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</si>
  <si>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</si>
  <si>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</si>
  <si>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</si>
  <si>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</si>
  <si>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</si>
  <si>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</si>
  <si>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</si>
  <si>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</si>
  <si>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</si>
  <si>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</si>
  <si>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</si>
  <si>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</si>
  <si>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</si>
  <si>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</si>
  <si>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</si>
  <si>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</si>
  <si>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</si>
  <si>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</si>
  <si>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</si>
  <si>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</si>
  <si>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</si>
  <si>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</si>
  <si>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</si>
  <si>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</si>
  <si>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</si>
  <si>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</si>
  <si>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</si>
  <si>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</si>
  <si>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</si>
  <si>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</si>
  <si>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</si>
  <si>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</si>
  <si>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</si>
  <si>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</si>
  <si>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</si>
  <si>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</si>
  <si>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</si>
  <si>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</si>
  <si>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</si>
  <si>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</si>
  <si>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</si>
  <si>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</si>
  <si>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</si>
  <si>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</si>
  <si>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</si>
  <si>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</si>
  <si>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</si>
  <si>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</si>
  <si>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</si>
  <si>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</si>
  <si>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</si>
  <si>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</si>
  <si>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</si>
  <si>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</si>
  <si>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</si>
  <si>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</si>
  <si>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</si>
  <si>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</si>
  <si>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</si>
  <si>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</si>
  <si>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</si>
  <si>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</si>
  <si>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</si>
  <si>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</si>
  <si>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</si>
  <si>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</si>
  <si>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</si>
  <si>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</si>
  <si>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</si>
  <si>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</si>
  <si>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</si>
  <si>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</si>
  <si>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</si>
  <si>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</si>
  <si>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</si>
  <si>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</si>
  <si>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</si>
  <si>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</si>
  <si>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</si>
  <si>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</si>
  <si>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</si>
  <si>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</si>
  <si>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</si>
  <si>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</si>
  <si>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</si>
  <si>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</si>
  <si>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</si>
  <si>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</si>
  <si>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</si>
  <si>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</si>
  <si>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</si>
  <si>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</si>
  <si>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</si>
  <si>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</si>
  <si>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</si>
  <si>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</si>
  <si>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</si>
  <si>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</si>
  <si>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</si>
  <si>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</si>
  <si>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</si>
  <si>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</si>
  <si>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</si>
  <si>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</si>
  <si>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</si>
  <si>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</si>
  <si>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</si>
  <si>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</si>
  <si>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</si>
  <si>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</si>
  <si>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</si>
  <si>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</si>
  <si>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</si>
  <si>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</si>
  <si>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</si>
  <si>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</si>
  <si>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</si>
  <si>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</si>
  <si>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</si>
  <si>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</si>
  <si>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</si>
  <si>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</si>
  <si>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</si>
  <si>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</si>
  <si>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</si>
  <si>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</si>
  <si>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</si>
  <si>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</si>
  <si>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</si>
  <si>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</si>
  <si>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</si>
  <si>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</si>
  <si>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</si>
  <si>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</si>
  <si>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</si>
  <si>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</si>
  <si>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</si>
  <si>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</si>
  <si>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</si>
  <si>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</si>
  <si>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</si>
  <si>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</si>
  <si>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</si>
  <si>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</si>
  <si>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</si>
  <si>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</si>
  <si>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</si>
  <si>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</si>
  <si>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</si>
  <si>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</si>
  <si>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</si>
  <si>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</si>
  <si>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</si>
  <si>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</si>
  <si>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</si>
  <si>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</si>
  <si>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</si>
  <si>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</si>
  <si>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</si>
  <si>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</si>
  <si>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</si>
  <si>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</si>
  <si>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</si>
  <si>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</si>
  <si>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</si>
  <si>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</si>
  <si>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</si>
  <si>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</si>
  <si>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</si>
  <si>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</si>
  <si>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</si>
  <si>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</si>
  <si>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</si>
  <si>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</si>
  <si>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</si>
  <si>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</si>
  <si>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</si>
  <si>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</si>
  <si>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</si>
  <si>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</si>
  <si>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</si>
  <si>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</si>
  <si>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</si>
  <si>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</si>
  <si>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</si>
  <si>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</si>
  <si>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</si>
  <si>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</si>
  <si>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</si>
  <si>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</si>
  <si>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</si>
  <si>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</si>
  <si>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</si>
  <si>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</si>
  <si>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</si>
  <si>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</si>
  <si>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</si>
  <si>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</si>
  <si>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</si>
  <si>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</si>
  <si>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</si>
  <si>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</si>
  <si>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</si>
  <si>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</si>
  <si>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</si>
  <si>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</si>
  <si>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</si>
  <si>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</si>
  <si>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</si>
  <si>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</si>
  <si>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</si>
  <si>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</si>
  <si>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</si>
  <si>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</si>
  <si>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</si>
  <si>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</si>
  <si>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</si>
  <si>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</si>
  <si>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</si>
  <si>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</si>
  <si>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</si>
  <si>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</si>
  <si>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</si>
  <si>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</si>
  <si>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</si>
  <si>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</si>
  <si>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</si>
  <si>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</si>
  <si>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</si>
  <si>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</si>
  <si>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</si>
  <si>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</si>
  <si>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</si>
  <si>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</si>
  <si>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</si>
  <si>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</si>
  <si>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</si>
  <si>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</si>
  <si>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</si>
  <si>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</si>
  <si>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</si>
  <si>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</si>
  <si>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</si>
  <si>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</si>
  <si>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</si>
  <si>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</si>
  <si>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</si>
  <si>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</si>
  <si>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</si>
  <si>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</si>
  <si>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</si>
  <si>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</si>
  <si>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</si>
  <si>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</si>
  <si>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</si>
  <si>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</si>
  <si>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</si>
  <si>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</si>
  <si>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</si>
  <si>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</si>
  <si>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</si>
  <si>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</si>
  <si>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</si>
  <si>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</si>
  <si>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</si>
  <si>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</si>
  <si>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</si>
  <si>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</si>
  <si>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</si>
  <si>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</si>
  <si>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</si>
  <si>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</si>
  <si>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</si>
  <si>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</si>
  <si>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</si>
  <si>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</si>
  <si>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</si>
  <si>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</si>
  <si>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</si>
  <si>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</si>
  <si>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</si>
  <si>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</si>
  <si>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</si>
  <si>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</si>
  <si>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</si>
  <si>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</si>
  <si>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</si>
  <si>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</si>
  <si>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</si>
  <si>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</si>
  <si>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</si>
  <si>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</si>
  <si>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</si>
  <si>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</si>
  <si>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</si>
  <si>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</si>
  <si>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</si>
  <si>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</si>
  <si>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</si>
  <si>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</si>
  <si>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</si>
  <si>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</si>
  <si>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</si>
  <si>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</si>
  <si>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</si>
  <si>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</si>
  <si>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</si>
  <si>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</si>
  <si>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</si>
  <si>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</si>
  <si>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</si>
  <si>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</si>
  <si>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</si>
  <si>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</si>
  <si>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</si>
  <si>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</si>
  <si>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</si>
  <si>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</si>
  <si>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</si>
  <si>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</si>
  <si>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</si>
  <si>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</si>
  <si>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</si>
  <si>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</si>
  <si>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</si>
  <si>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</si>
  <si>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</si>
  <si>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</si>
  <si>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</si>
  <si>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</si>
  <si>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</si>
  <si>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</si>
  <si>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</si>
  <si>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</si>
  <si>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</si>
  <si>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</si>
  <si>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</si>
  <si>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</si>
  <si>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</si>
  <si>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</si>
  <si>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</si>
  <si>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</si>
  <si>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</si>
  <si>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</si>
  <si>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</si>
  <si>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</si>
  <si>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</si>
  <si>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</si>
  <si>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</si>
  <si>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</si>
  <si>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</si>
  <si>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</si>
  <si>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</si>
  <si>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</si>
  <si>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</si>
  <si>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</si>
  <si>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</si>
  <si>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</si>
  <si>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</si>
  <si>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</si>
  <si>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</si>
  <si>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</si>
  <si>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</si>
  <si>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</si>
  <si>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</si>
  <si>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</si>
  <si>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</si>
  <si>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</si>
  <si>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</si>
  <si>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</si>
  <si>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</si>
  <si>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</si>
  <si>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</si>
  <si>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</si>
  <si>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</si>
  <si>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</si>
  <si>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</si>
  <si>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</si>
  <si>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</si>
  <si>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</si>
  <si>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</si>
  <si>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</si>
  <si>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</si>
  <si>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</si>
  <si>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</si>
  <si>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</si>
  <si>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</si>
  <si>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</si>
  <si>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</si>
  <si>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</si>
  <si>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</si>
  <si>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</si>
  <si>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</si>
  <si>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</si>
  <si>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</si>
  <si>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</si>
  <si>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</si>
  <si>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</si>
  <si>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</si>
  <si>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</si>
  <si>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</si>
  <si>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</si>
  <si>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</si>
  <si>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</si>
  <si>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</si>
  <si>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</si>
  <si>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</si>
  <si>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</si>
  <si>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</si>
  <si>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</si>
  <si>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</si>
  <si>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</si>
  <si>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</si>
  <si>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</si>
  <si>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</si>
  <si>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</si>
  <si>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</si>
  <si>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</si>
  <si>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</si>
  <si>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</si>
  <si>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</si>
  <si>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</si>
  <si>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</si>
  <si>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</si>
  <si>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</si>
  <si>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</si>
  <si>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</si>
  <si>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</si>
  <si>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</si>
  <si>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</si>
  <si>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</si>
  <si>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</si>
  <si>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</si>
  <si>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</si>
  <si>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</si>
  <si>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</si>
  <si>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</si>
  <si>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</si>
  <si>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</si>
  <si>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</si>
  <si>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</si>
  <si>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</si>
  <si>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</si>
  <si>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</si>
  <si>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</si>
  <si>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</si>
  <si>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</si>
  <si>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</si>
  <si>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</si>
  <si>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</si>
  <si>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</si>
  <si>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</si>
  <si>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</si>
  <si>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</si>
  <si>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</si>
  <si>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</si>
  <si>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</si>
  <si>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</si>
  <si>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</si>
  <si>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</si>
  <si>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</si>
  <si>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</si>
  <si>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</si>
  <si>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</si>
  <si>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</si>
  <si>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</si>
  <si>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</si>
  <si>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</si>
  <si>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</si>
  <si>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</si>
  <si>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</si>
  <si>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</si>
  <si>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</si>
  <si>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</si>
  <si>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</si>
  <si>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</si>
  <si>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</si>
  <si>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</si>
  <si>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</si>
  <si>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</si>
  <si>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</si>
  <si>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</si>
  <si>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</si>
  <si>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</si>
  <si>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</si>
  <si>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</si>
  <si>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</si>
  <si>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</si>
  <si>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</si>
  <si>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</si>
  <si>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</si>
  <si>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</si>
  <si>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</si>
  <si>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</si>
  <si>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</si>
  <si>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</si>
  <si>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</si>
  <si>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</si>
  <si>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</si>
  <si>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</si>
  <si>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</si>
  <si>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</si>
  <si>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</si>
  <si>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</si>
  <si>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</si>
  <si>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</si>
  <si>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</si>
  <si>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</si>
  <si>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</si>
  <si>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</si>
  <si>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</si>
  <si>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</si>
  <si>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</si>
  <si>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</si>
  <si>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</si>
  <si>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</si>
  <si>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</si>
  <si>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</si>
  <si>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</si>
  <si>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</si>
  <si>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</si>
  <si>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</si>
  <si>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</si>
  <si>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</si>
  <si>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</si>
  <si>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</si>
  <si>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</si>
  <si>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</si>
  <si>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</si>
  <si>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</si>
  <si>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</si>
  <si>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</si>
  <si>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</si>
  <si>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</si>
  <si>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</si>
  <si>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</si>
  <si>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</si>
  <si>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</si>
  <si>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</si>
  <si>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</si>
  <si>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</si>
  <si>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</si>
  <si>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</si>
  <si>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</si>
  <si>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</si>
  <si>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</si>
  <si>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</si>
  <si>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</si>
  <si>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</si>
  <si>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</si>
  <si>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</si>
  <si>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</si>
  <si>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</si>
  <si>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</si>
  <si>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</si>
  <si>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</si>
  <si>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</si>
  <si>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</si>
  <si>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</si>
  <si>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</si>
  <si>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</si>
  <si>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</si>
  <si>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</si>
  <si>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</si>
  <si>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</si>
  <si>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</si>
  <si>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</si>
  <si>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</si>
  <si>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</si>
  <si>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</si>
  <si>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</si>
  <si>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</si>
  <si>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</si>
  <si>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</si>
  <si>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</si>
  <si>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</si>
  <si>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</si>
  <si>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</si>
  <si>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</si>
  <si>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</si>
  <si>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</si>
  <si>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</si>
  <si>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</si>
  <si>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</si>
  <si>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</si>
  <si>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</si>
  <si>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</si>
  <si>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</si>
  <si>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</si>
  <si>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</si>
  <si>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</si>
  <si>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</si>
  <si>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</si>
  <si>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</si>
  <si>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</si>
  <si>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</si>
  <si>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</si>
  <si>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</si>
  <si>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</si>
  <si>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</si>
  <si>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</si>
  <si>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</si>
  <si>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</si>
  <si>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</si>
  <si>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</si>
  <si>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</si>
  <si>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</si>
  <si>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</si>
  <si>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</si>
  <si>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</si>
  <si>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</si>
  <si>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</si>
  <si>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</si>
  <si>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</si>
  <si>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</si>
  <si>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</si>
  <si>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</si>
  <si>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</si>
  <si>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</si>
  <si>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</si>
  <si>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</si>
  <si>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</si>
  <si>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</si>
  <si>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</si>
  <si>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</si>
  <si>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</si>
  <si>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</si>
  <si>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</si>
  <si>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</si>
  <si>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</si>
  <si>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</si>
  <si>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</si>
  <si>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</si>
  <si>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</si>
  <si>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</si>
  <si>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</si>
  <si>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</si>
  <si>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</si>
  <si>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</si>
  <si>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</si>
  <si>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</si>
  <si>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</si>
  <si>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</si>
  <si>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</si>
  <si>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</si>
  <si>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</si>
  <si>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</si>
  <si>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</si>
  <si>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</si>
  <si>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</si>
  <si>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</si>
  <si>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</si>
  <si>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</si>
  <si>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</si>
  <si>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</si>
  <si>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</si>
  <si>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</si>
  <si>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</si>
  <si>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</si>
  <si>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</si>
  <si>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</si>
  <si>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</si>
  <si>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</si>
  <si>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</si>
  <si>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</si>
  <si>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</si>
  <si>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</si>
  <si>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</si>
  <si>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</si>
  <si>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</si>
  <si>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</si>
  <si>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</si>
  <si>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</si>
  <si>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</si>
  <si>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</si>
  <si>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</si>
  <si>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</si>
  <si>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</si>
  <si>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</si>
  <si>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</si>
  <si>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</si>
  <si>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</si>
  <si>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</si>
  <si>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</si>
  <si>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</si>
  <si>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</si>
  <si>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</si>
  <si>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</si>
  <si>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</si>
  <si>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</si>
  <si>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</si>
  <si>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</si>
  <si>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</si>
  <si>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</si>
  <si>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</si>
  <si>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</si>
  <si>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</si>
  <si>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</si>
  <si>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</si>
  <si>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</si>
  <si>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</si>
  <si>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</si>
  <si>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</si>
  <si>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</si>
  <si>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</si>
  <si>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</si>
  <si>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</si>
  <si>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</si>
  <si>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</si>
  <si>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</si>
  <si>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</si>
  <si>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</si>
  <si>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</si>
  <si>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</si>
  <si>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</si>
  <si>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</si>
  <si>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</si>
  <si>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</si>
  <si>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</si>
  <si>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</si>
  <si>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</si>
  <si>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</si>
  <si>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</si>
  <si>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</si>
  <si>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</si>
  <si>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</si>
  <si>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</si>
  <si>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</si>
  <si>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</si>
  <si>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</si>
  <si>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</si>
  <si>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</si>
  <si>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</si>
  <si>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</si>
  <si>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</si>
  <si>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</si>
  <si>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</si>
  <si>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</si>
  <si>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</si>
  <si>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</si>
  <si>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</si>
  <si>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</si>
  <si>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</si>
  <si>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</si>
  <si>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</si>
  <si>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</si>
  <si>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</si>
  <si>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</si>
  <si>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</si>
  <si>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</si>
  <si>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</si>
  <si>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</si>
  <si>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</si>
  <si>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</si>
  <si>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</si>
  <si>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</si>
  <si>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</si>
  <si>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</si>
  <si>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</si>
  <si>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</si>
  <si>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</si>
  <si>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</si>
  <si>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</si>
  <si>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</si>
  <si>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</si>
  <si>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</si>
  <si>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</si>
  <si>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</si>
  <si>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</si>
  <si>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</si>
  <si>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</si>
  <si>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</si>
  <si>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</si>
  <si>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</si>
  <si>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</si>
  <si>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</si>
  <si>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</si>
  <si>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</si>
  <si>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</si>
  <si>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</si>
  <si>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</si>
  <si>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</si>
  <si>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</si>
  <si>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</si>
  <si>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</si>
  <si>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</si>
  <si>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</si>
  <si>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</si>
  <si>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</si>
  <si>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</si>
  <si>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</si>
  <si>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</si>
  <si>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</si>
  <si>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</si>
  <si>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</si>
  <si>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</si>
  <si>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</si>
  <si>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</si>
  <si>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</si>
  <si>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</si>
  <si>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</si>
  <si>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</si>
  <si>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</si>
  <si>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</si>
  <si>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</si>
  <si>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</si>
  <si>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</si>
  <si>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</si>
  <si>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</si>
  <si>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</si>
  <si>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</si>
  <si>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</si>
  <si>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</si>
  <si>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</si>
  <si>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</si>
  <si>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</si>
  <si>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</si>
  <si>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</si>
  <si>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</si>
  <si>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</si>
  <si>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</si>
  <si>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</si>
  <si>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</si>
  <si>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</si>
  <si>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</si>
  <si>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</si>
  <si>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</si>
  <si>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</si>
  <si>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</si>
  <si>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</si>
  <si>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</si>
  <si>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</si>
  <si>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</si>
  <si>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</si>
  <si>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</si>
  <si>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</si>
  <si>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</si>
  <si>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</si>
  <si>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</si>
  <si>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</si>
  <si>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</si>
  <si>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</si>
  <si>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</si>
  <si>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</si>
  <si>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</si>
  <si>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</si>
  <si>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</si>
  <si>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</si>
  <si>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</si>
  <si>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</si>
  <si>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</si>
  <si>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</si>
  <si>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</si>
  <si>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</si>
  <si>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</si>
  <si>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</si>
  <si>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</si>
  <si>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</si>
  <si>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</si>
  <si>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</si>
  <si>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</si>
  <si>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</si>
  <si>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</si>
  <si>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</si>
  <si>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</si>
  <si>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</si>
  <si>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</si>
  <si>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</si>
  <si>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</si>
  <si>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</si>
  <si>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</si>
  <si>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</si>
  <si>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</si>
  <si>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</si>
  <si>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</si>
  <si>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</si>
  <si>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</si>
  <si>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</si>
  <si>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</si>
  <si>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</si>
  <si>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</si>
  <si>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</si>
  <si>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</si>
  <si>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</si>
  <si>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</si>
  <si>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</si>
  <si>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</si>
  <si>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</si>
  <si>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</si>
  <si>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</si>
  <si>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</si>
  <si>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</si>
  <si>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</si>
  <si>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</si>
  <si>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</si>
  <si>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</si>
  <si>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</si>
  <si>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</si>
  <si>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</si>
  <si>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</si>
  <si>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</si>
  <si>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</si>
  <si>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</si>
  <si>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</si>
  <si>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</si>
  <si>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</si>
  <si>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</si>
  <si>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</si>
  <si>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</si>
  <si>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</si>
  <si>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</si>
  <si>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</si>
  <si>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</si>
  <si>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</si>
  <si>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</si>
  <si>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</si>
  <si>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</si>
  <si>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</si>
  <si>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</si>
  <si>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</si>
  <si>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</si>
  <si>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</si>
  <si>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</si>
  <si>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</si>
  <si>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</si>
  <si>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</si>
  <si>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</si>
  <si>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</si>
  <si>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</si>
  <si>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</si>
  <si>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</si>
  <si>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</si>
  <si>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</si>
  <si>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</si>
  <si>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</si>
  <si>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</si>
  <si>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</si>
  <si>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</si>
  <si>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</si>
  <si>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</si>
  <si>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</si>
  <si>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</si>
  <si>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</si>
  <si>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</si>
  <si>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</si>
  <si>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</si>
  <si>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</si>
  <si>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</si>
  <si>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</si>
  <si>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</si>
  <si>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</si>
  <si>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</si>
  <si>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</si>
  <si>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</si>
  <si>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</si>
  <si>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</si>
  <si>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</si>
  <si>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</si>
  <si>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</si>
  <si>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</si>
  <si>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</si>
  <si>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</si>
  <si>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</si>
  <si>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</si>
  <si>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</si>
  <si>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</si>
  <si>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</si>
  <si>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</si>
  <si>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</si>
  <si>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</si>
  <si>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</si>
  <si>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</si>
  <si>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</si>
  <si>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</si>
  <si>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</si>
  <si>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</si>
  <si>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</si>
  <si>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</si>
  <si>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</si>
  <si>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</si>
  <si>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</si>
  <si>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</si>
  <si>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</si>
  <si>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</si>
  <si>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</si>
  <si>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</si>
  <si>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</si>
  <si>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</si>
  <si>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</si>
  <si>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</si>
  <si>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</si>
  <si>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</si>
  <si>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</si>
  <si>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</si>
  <si>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</si>
  <si>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</si>
  <si>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</si>
  <si>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</si>
  <si>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</si>
  <si>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</si>
  <si>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</si>
  <si>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</si>
  <si>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</si>
  <si>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</si>
  <si>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</si>
  <si>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</si>
  <si>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</si>
  <si>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</si>
  <si>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</si>
  <si>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</si>
  <si>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</si>
  <si>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</si>
  <si>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</si>
  <si>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</si>
  <si>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</si>
  <si>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</si>
  <si>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</si>
  <si>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</si>
  <si>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</si>
  <si>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</si>
  <si>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</si>
  <si>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</si>
  <si>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</si>
  <si>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</si>
  <si>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</si>
  <si>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</si>
  <si>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</si>
  <si>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</si>
  <si>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</si>
  <si>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</si>
  <si>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</si>
  <si>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</si>
  <si>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</si>
  <si>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</si>
  <si>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</si>
  <si>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</si>
  <si>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</si>
  <si>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</si>
  <si>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</si>
  <si>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</si>
  <si>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</si>
  <si>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</si>
  <si>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</si>
  <si>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</si>
  <si>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</si>
  <si>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</si>
  <si>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</si>
  <si>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</si>
  <si>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</si>
  <si>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</si>
  <si>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</si>
  <si>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</si>
  <si>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</si>
  <si>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</si>
  <si>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</si>
  <si>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</si>
  <si>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</si>
  <si>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</si>
  <si>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</si>
  <si>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</si>
  <si>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</si>
  <si>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</si>
  <si>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</si>
  <si>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</si>
  <si>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</si>
  <si>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</si>
  <si>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</si>
  <si>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</si>
  <si>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</si>
  <si>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</si>
  <si>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</si>
  <si>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</si>
  <si>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</si>
  <si>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</si>
  <si>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</si>
  <si>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</si>
  <si>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</si>
  <si>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</si>
  <si>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</si>
  <si>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</si>
  <si>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</si>
  <si>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</si>
  <si>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</si>
  <si>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</si>
  <si>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</si>
  <si>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</si>
  <si>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</si>
  <si>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</si>
  <si>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</si>
  <si>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</si>
  <si>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</si>
  <si>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</si>
  <si>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</si>
  <si>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</si>
  <si>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</si>
  <si>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</si>
  <si>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</si>
  <si>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</si>
  <si>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</si>
  <si>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</si>
  <si>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</si>
  <si>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</si>
  <si>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</si>
  <si>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</si>
  <si>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</si>
  <si>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</si>
  <si>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</si>
  <si>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</si>
  <si>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</si>
  <si>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</si>
  <si>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</si>
  <si>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</si>
  <si>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</si>
  <si>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</si>
  <si>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</si>
  <si>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</si>
  <si>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</si>
  <si>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</si>
  <si>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</si>
  <si>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</si>
  <si>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</si>
  <si>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</si>
  <si>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</si>
  <si>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</si>
  <si>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</si>
  <si>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</si>
  <si>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</si>
  <si>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</si>
  <si>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</si>
  <si>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</si>
  <si>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</si>
  <si>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</si>
  <si>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</si>
  <si>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</si>
  <si>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</si>
  <si>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</si>
  <si>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</si>
  <si>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</si>
  <si>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</si>
  <si>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</si>
  <si>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</si>
  <si>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</si>
  <si>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</si>
  <si>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</si>
  <si>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</si>
  <si>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</si>
  <si>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</si>
  <si>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</si>
  <si>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</si>
  <si>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</si>
  <si>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</si>
  <si>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</si>
  <si>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</si>
  <si>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</si>
  <si>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</si>
  <si>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</si>
  <si>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</si>
  <si>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</si>
  <si>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</si>
  <si>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</si>
  <si>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</si>
  <si>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</si>
  <si>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</si>
  <si>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</si>
  <si>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</si>
  <si>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</si>
  <si>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</si>
  <si>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</si>
  <si>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</si>
  <si>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</si>
  <si>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</si>
  <si>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</si>
  <si>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</si>
  <si>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</si>
  <si>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</si>
  <si>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</si>
  <si>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</si>
  <si>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</si>
  <si>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</si>
  <si>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</si>
  <si>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</si>
  <si>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</si>
  <si>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</si>
  <si>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</si>
  <si>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</si>
  <si>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</si>
  <si>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</si>
  <si>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</si>
  <si>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</si>
  <si>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</si>
  <si>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</si>
  <si>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</si>
  <si>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</si>
  <si>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</si>
  <si>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</si>
  <si>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</si>
  <si>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</si>
  <si>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</si>
  <si>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</si>
  <si>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</si>
  <si>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</si>
  <si>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</si>
  <si>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</si>
  <si>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</si>
  <si>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</si>
  <si>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</si>
  <si>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</si>
  <si>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</si>
  <si>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</si>
  <si>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</si>
  <si>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</si>
  <si>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</si>
  <si>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</si>
  <si>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</si>
  <si>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</si>
  <si>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</si>
  <si>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</si>
  <si>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</si>
  <si>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</si>
  <si>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</si>
  <si>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</si>
  <si>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</si>
  <si>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</si>
  <si>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</si>
  <si>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</si>
  <si>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</si>
  <si>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</si>
  <si>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</si>
  <si>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</si>
  <si>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</si>
  <si>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</si>
  <si>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</si>
  <si>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</si>
  <si>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</si>
  <si>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</si>
  <si>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</si>
  <si>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</si>
  <si>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</si>
  <si>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</si>
  <si>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</si>
  <si>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</si>
  <si>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</si>
  <si>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</si>
  <si>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</si>
  <si>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</si>
  <si>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</si>
  <si>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</si>
  <si>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</si>
  <si>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</si>
  <si>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</si>
  <si>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</si>
  <si>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</si>
  <si>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</si>
  <si>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</si>
  <si>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</si>
  <si>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</si>
  <si>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</si>
  <si>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</si>
  <si>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</si>
  <si>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</si>
  <si>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</si>
  <si>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</si>
  <si>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</si>
  <si>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</si>
  <si>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</si>
  <si>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</si>
  <si>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</si>
  <si>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</si>
  <si>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</si>
  <si>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</si>
  <si>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</si>
  <si>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</si>
  <si>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</si>
  <si>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</si>
  <si>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</si>
  <si>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</si>
  <si>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</si>
  <si>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</si>
  <si>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</si>
  <si>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</si>
  <si>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</si>
  <si>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</si>
  <si>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</si>
  <si>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</si>
  <si>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</si>
  <si>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</si>
  <si>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</si>
  <si>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</si>
  <si>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</si>
  <si>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</si>
  <si>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</si>
  <si>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</si>
  <si>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</si>
  <si>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</si>
  <si>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</si>
  <si>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</si>
  <si>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</si>
  <si>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</si>
  <si>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</si>
  <si>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</si>
  <si>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</si>
  <si>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</si>
  <si>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</si>
  <si>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</si>
  <si>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</si>
  <si>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</si>
  <si>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</si>
  <si>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</si>
  <si>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</si>
  <si>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</si>
  <si>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</si>
  <si>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</si>
  <si>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</si>
  <si>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</si>
  <si>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</si>
  <si>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</si>
  <si>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</si>
  <si>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</si>
  <si>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</si>
  <si>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</si>
  <si>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</si>
  <si>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</si>
  <si>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</si>
  <si>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</si>
  <si>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</si>
  <si>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</si>
  <si>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</si>
  <si>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</si>
  <si>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</si>
  <si>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</si>
  <si>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</si>
  <si>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</si>
  <si>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</si>
  <si>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</si>
  <si>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</si>
  <si>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</si>
  <si>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</si>
  <si>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</si>
  <si>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</si>
  <si>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</si>
  <si>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</si>
  <si>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</si>
  <si>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</si>
  <si>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</si>
  <si>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</si>
  <si>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</si>
  <si>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</si>
  <si>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</si>
  <si>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</si>
  <si>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</si>
  <si>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</si>
  <si>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</si>
  <si>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</si>
  <si>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</si>
  <si>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</si>
  <si>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</si>
  <si>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</si>
  <si>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</si>
  <si>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</si>
  <si>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</si>
  <si>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</si>
  <si>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</si>
  <si>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</si>
  <si>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</si>
  <si>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</si>
  <si>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</si>
  <si>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</si>
  <si>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</si>
  <si>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</si>
  <si>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</si>
  <si>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</si>
  <si>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</si>
  <si>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</si>
  <si>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</si>
  <si>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</si>
  <si>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</si>
  <si>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</si>
  <si>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</si>
  <si>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</si>
  <si>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</si>
  <si>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</si>
  <si>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</si>
  <si>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</si>
  <si>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</si>
  <si>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</si>
  <si>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</si>
  <si>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</si>
  <si>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</si>
  <si>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</si>
  <si>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</si>
  <si>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</si>
  <si>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</si>
  <si>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</si>
  <si>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</si>
  <si>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</si>
  <si>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</si>
  <si>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</si>
  <si>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</si>
  <si>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</si>
  <si>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</si>
  <si>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</si>
  <si>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</si>
  <si>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</si>
  <si>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</si>
  <si>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</si>
  <si>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</si>
  <si>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</si>
  <si>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</si>
  <si>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</si>
  <si>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</si>
  <si>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</si>
  <si>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</si>
  <si>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</si>
  <si>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</si>
  <si>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</si>
  <si>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</si>
  <si>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</si>
  <si>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</si>
  <si>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</si>
  <si>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</si>
  <si>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</si>
  <si>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</si>
  <si>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</si>
  <si>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</si>
  <si>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</si>
  <si>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</si>
  <si>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</si>
  <si>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</si>
  <si>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</si>
  <si>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</si>
  <si>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</si>
  <si>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</si>
  <si>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</si>
  <si>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</si>
  <si>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</si>
  <si>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</si>
  <si>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</si>
  <si>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</si>
  <si>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</si>
  <si>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</si>
  <si>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</si>
  <si>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</si>
  <si>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</si>
  <si>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</si>
  <si>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</si>
  <si>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</si>
  <si>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</si>
  <si>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</si>
  <si>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</si>
  <si>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</si>
  <si>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</si>
  <si>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</si>
  <si>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</si>
  <si>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</si>
  <si>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</si>
  <si>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</si>
  <si>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</si>
  <si>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</si>
  <si>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</si>
  <si>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</si>
  <si>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</si>
  <si>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</si>
  <si>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</si>
  <si>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</si>
  <si>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</si>
  <si>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</si>
  <si>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</si>
  <si>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</si>
  <si>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</si>
  <si>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</si>
  <si>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</si>
  <si>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</si>
  <si>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</si>
  <si>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</si>
  <si>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</si>
  <si>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</si>
  <si>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</si>
  <si>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</si>
  <si>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</si>
  <si>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</si>
  <si>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</si>
  <si>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</si>
  <si>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</si>
  <si>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</si>
  <si>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</si>
  <si>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</si>
  <si>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</si>
  <si>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</si>
  <si>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</si>
  <si>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</si>
  <si>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</si>
  <si>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</si>
  <si>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</si>
  <si>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</si>
  <si>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</si>
  <si>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</si>
  <si>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</si>
  <si>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</si>
  <si>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</si>
  <si>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</si>
  <si>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</si>
  <si>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</si>
  <si>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</si>
  <si>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</si>
  <si>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</si>
  <si>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</si>
  <si>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</si>
  <si>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</si>
  <si>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</si>
  <si>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</si>
  <si>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</si>
  <si>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</si>
  <si>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</si>
  <si>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</si>
  <si>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</si>
  <si>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</si>
  <si>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</si>
  <si>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</si>
  <si>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</si>
  <si>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</si>
  <si>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</si>
  <si>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</si>
  <si>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</si>
  <si>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</si>
  <si>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</si>
  <si>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</si>
  <si>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</si>
  <si>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</si>
  <si>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</si>
  <si>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</si>
  <si>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</si>
  <si>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</si>
  <si>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</si>
  <si>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</si>
  <si>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</si>
  <si>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</si>
  <si>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</si>
  <si>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</si>
  <si>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</si>
  <si>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</si>
  <si>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</si>
  <si>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</si>
  <si>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</si>
  <si>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</si>
  <si>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</si>
  <si>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</si>
  <si>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</si>
  <si>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</si>
  <si>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</si>
  <si>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</si>
  <si>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</si>
  <si>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</si>
  <si>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</si>
  <si>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</si>
  <si>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</si>
  <si>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</si>
  <si>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</si>
  <si>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</si>
  <si>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</si>
  <si>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</si>
  <si>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</si>
  <si>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</si>
  <si>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</si>
  <si>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</si>
  <si>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</si>
  <si>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</si>
  <si>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</si>
  <si>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</si>
  <si>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</si>
  <si>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</si>
  <si>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</si>
  <si>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</si>
  <si>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</si>
  <si>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</si>
  <si>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</si>
  <si>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</si>
  <si>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</si>
  <si>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</si>
  <si>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</si>
  <si>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</si>
  <si>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</si>
  <si>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</si>
  <si>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</si>
  <si>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</si>
  <si>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</si>
  <si>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</si>
  <si>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</si>
  <si>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</si>
  <si>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</si>
  <si>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</si>
  <si>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</si>
  <si>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</si>
  <si>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</si>
  <si>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</si>
  <si>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</si>
  <si>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</si>
  <si>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</si>
  <si>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</si>
  <si>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</si>
  <si>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</si>
  <si>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</si>
  <si>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</si>
  <si>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</si>
  <si>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</si>
  <si>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</si>
  <si>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</si>
  <si>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</si>
  <si>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</si>
  <si>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</si>
  <si>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</si>
  <si>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</si>
  <si>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</si>
  <si>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</si>
  <si>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</si>
  <si>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</si>
  <si>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</si>
  <si>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</si>
  <si>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</si>
  <si>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</si>
  <si>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</si>
  <si>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</si>
  <si>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</si>
  <si>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</si>
  <si>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</si>
  <si>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</si>
  <si>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</si>
  <si>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</si>
  <si>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</si>
  <si>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</si>
  <si>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</si>
  <si>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</si>
  <si>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</si>
  <si>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</si>
  <si>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</si>
  <si>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</si>
  <si>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</si>
  <si>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</si>
  <si>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</si>
  <si>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</si>
  <si>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</si>
  <si>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</si>
  <si>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</si>
  <si>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</si>
  <si>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</si>
  <si>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</si>
  <si>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</si>
  <si>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</si>
  <si>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</si>
  <si>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</si>
  <si>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</si>
  <si>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</si>
  <si>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</si>
  <si>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</si>
  <si>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</si>
  <si>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</si>
  <si>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</si>
  <si>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</si>
  <si>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</si>
  <si>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</si>
  <si>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</si>
  <si>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</si>
  <si>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</si>
  <si>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</si>
  <si>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</si>
  <si>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</si>
  <si>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</si>
  <si>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</si>
  <si>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</si>
  <si>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</si>
  <si>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</si>
  <si>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</si>
  <si>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</si>
  <si>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</si>
  <si>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</si>
  <si>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</si>
  <si>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</si>
  <si>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</si>
  <si>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</si>
  <si>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</si>
  <si>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</si>
  <si>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</si>
  <si>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</si>
  <si>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</si>
  <si>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</si>
  <si>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</si>
  <si>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</si>
  <si>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</si>
  <si>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</si>
  <si>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</si>
  <si>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</si>
  <si>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</si>
  <si>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</si>
  <si>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</si>
  <si>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</si>
  <si>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</si>
  <si>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</si>
  <si>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</si>
  <si>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</si>
  <si>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</si>
  <si>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</si>
  <si>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</si>
  <si>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</si>
  <si>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</si>
  <si>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</si>
  <si>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</si>
  <si>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</si>
  <si>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</si>
  <si>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</si>
  <si>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</si>
  <si>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</si>
  <si>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</si>
  <si>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</si>
  <si>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</si>
  <si>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</si>
  <si>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</si>
  <si>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</si>
  <si>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</si>
  <si>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</si>
  <si>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</si>
  <si>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</si>
  <si>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</si>
  <si>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</si>
  <si>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</si>
  <si>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</si>
  <si>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</si>
  <si>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</si>
  <si>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</si>
  <si>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</si>
  <si>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</si>
  <si>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</si>
  <si>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</si>
  <si>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</si>
  <si>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</si>
  <si>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</si>
  <si>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</si>
  <si>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</si>
  <si>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</si>
  <si>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</si>
  <si>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</si>
  <si>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</si>
  <si>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</si>
  <si>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</si>
  <si>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</si>
  <si>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</si>
  <si>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</si>
  <si>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</si>
  <si>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</si>
  <si>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</si>
  <si>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</si>
  <si>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</si>
  <si>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</si>
  <si>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</si>
  <si>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</si>
  <si>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</si>
  <si>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</si>
  <si>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</si>
  <si>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</si>
  <si>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</si>
  <si>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</si>
  <si>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</si>
  <si>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</si>
  <si>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</si>
  <si>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</si>
  <si>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</si>
  <si>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</si>
  <si>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</si>
  <si>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</si>
  <si>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</si>
  <si>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</si>
  <si>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</si>
  <si>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</si>
  <si>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</si>
  <si>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</si>
  <si>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</si>
  <si>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</si>
  <si>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</si>
  <si>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</si>
  <si>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</si>
  <si>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</si>
  <si>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</si>
  <si>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</si>
  <si>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</si>
  <si>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</si>
  <si>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</si>
  <si>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</si>
  <si>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</si>
  <si>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</si>
  <si>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</si>
  <si>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</si>
  <si>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</si>
  <si>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</si>
  <si>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</si>
  <si>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</si>
  <si>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</si>
  <si>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</si>
  <si>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</si>
  <si>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</si>
  <si>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</si>
  <si>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</si>
  <si>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</si>
  <si>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</si>
  <si>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</si>
  <si>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</si>
  <si>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</si>
  <si>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</si>
  <si>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</si>
  <si>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</si>
  <si>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</si>
  <si>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</si>
  <si>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</si>
  <si>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</si>
  <si>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</si>
  <si>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</si>
  <si>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</si>
  <si>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</si>
  <si>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</si>
  <si>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</si>
  <si>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</si>
  <si>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</si>
  <si>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</si>
  <si>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</si>
  <si>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</si>
  <si>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</si>
  <si>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</si>
  <si>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</si>
  <si>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</si>
  <si>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</si>
  <si>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</si>
  <si>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</si>
  <si>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</si>
  <si>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</si>
  <si>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</si>
  <si>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</si>
  <si>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</si>
  <si>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</si>
  <si>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</si>
  <si>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</si>
  <si>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</si>
  <si>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</si>
  <si>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</si>
  <si>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</si>
  <si>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</si>
  <si>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</si>
  <si>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</si>
  <si>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</si>
  <si>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</si>
  <si>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</si>
  <si>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</si>
  <si>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</si>
  <si>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</si>
  <si>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</si>
  <si>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</si>
  <si>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</si>
  <si>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</si>
  <si>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</si>
  <si>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</si>
  <si>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</si>
  <si>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</si>
  <si>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</si>
  <si>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</si>
  <si>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</si>
  <si>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</si>
  <si>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</si>
  <si>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</si>
  <si>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</si>
  <si>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</si>
  <si>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</si>
  <si>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</si>
  <si>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</si>
  <si>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</si>
  <si>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</si>
  <si>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</si>
  <si>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</si>
  <si>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</si>
  <si>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</si>
  <si>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</si>
  <si>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</si>
  <si>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</si>
  <si>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</si>
  <si>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</si>
  <si>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</si>
  <si>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</si>
  <si>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</si>
  <si>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</si>
  <si>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</si>
  <si>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</si>
  <si>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</si>
  <si>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</si>
  <si>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</si>
  <si>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</si>
  <si>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</si>
  <si>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</si>
  <si>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</si>
  <si>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</si>
  <si>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</si>
  <si>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</si>
  <si>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</si>
  <si>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</si>
  <si>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</si>
  <si>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</si>
  <si>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</si>
  <si>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</si>
  <si>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</si>
  <si>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</si>
  <si>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</si>
  <si>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</si>
  <si>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</si>
  <si>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</si>
  <si>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</si>
  <si>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</si>
  <si>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</si>
  <si>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</si>
  <si>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</si>
  <si>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</si>
  <si>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</si>
  <si>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</si>
  <si>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</si>
  <si>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</si>
  <si>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</si>
  <si>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</si>
  <si>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</si>
  <si>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</si>
  <si>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</si>
  <si>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</si>
  <si>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</si>
  <si>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</si>
  <si>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</si>
  <si>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</si>
  <si>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</si>
  <si>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</si>
  <si>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</si>
  <si>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</si>
  <si>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</si>
  <si>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</si>
  <si>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</si>
  <si>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</si>
  <si>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</si>
  <si>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</si>
  <si>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</si>
  <si>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</si>
  <si>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</si>
  <si>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</si>
  <si>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</si>
  <si>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</si>
  <si>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</si>
  <si>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</si>
  <si>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</si>
  <si>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</si>
  <si>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</si>
  <si>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</si>
  <si>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</si>
  <si>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</si>
  <si>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</si>
  <si>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</si>
  <si>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</si>
  <si>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</si>
  <si>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</si>
  <si>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</si>
  <si>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</si>
  <si>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</si>
  <si>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</si>
  <si>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</si>
  <si>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</si>
  <si>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</si>
  <si>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</si>
  <si>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</si>
  <si>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</si>
  <si>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</si>
  <si>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</si>
  <si>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</si>
  <si>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</si>
  <si>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</si>
  <si>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</si>
  <si>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</si>
  <si>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</si>
  <si>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</si>
  <si>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</si>
  <si>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</si>
  <si>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</si>
  <si>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</si>
  <si>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</si>
  <si>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</si>
  <si>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</si>
  <si>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</si>
  <si>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</si>
  <si>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</si>
  <si>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</si>
  <si>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</si>
  <si>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</si>
  <si>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</si>
  <si>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</si>
  <si>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</si>
  <si>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</si>
  <si>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</si>
  <si>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</si>
  <si>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</si>
  <si>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</si>
  <si>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</si>
  <si>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</si>
  <si>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</si>
  <si>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</si>
  <si>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</si>
  <si>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</si>
  <si>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</si>
  <si>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</si>
  <si>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</si>
  <si>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</si>
  <si>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</si>
  <si>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</si>
  <si>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</si>
  <si>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</si>
  <si>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</si>
  <si>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</si>
  <si>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</si>
  <si>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</si>
  <si>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</si>
  <si>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</si>
  <si>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</si>
  <si>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</si>
  <si>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</si>
  <si>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</si>
  <si>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</si>
  <si>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</si>
  <si>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</si>
  <si>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</si>
  <si>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</si>
  <si>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</si>
  <si>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</si>
  <si>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</si>
  <si>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</si>
  <si>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</si>
  <si>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</si>
  <si>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</si>
  <si>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</si>
  <si>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</si>
  <si>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</si>
  <si>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</si>
  <si>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</si>
  <si>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</si>
  <si>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</si>
  <si>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</si>
  <si>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</si>
  <si>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</si>
  <si>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</si>
  <si>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</si>
  <si>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</si>
  <si>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</si>
  <si>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</si>
  <si>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</si>
  <si>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</si>
  <si>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</si>
  <si>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</si>
  <si>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</si>
  <si>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</si>
  <si>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</si>
  <si>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</si>
  <si>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</si>
  <si>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</si>
  <si>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</si>
  <si>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</si>
  <si>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</si>
  <si>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</si>
  <si>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</si>
  <si>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</si>
  <si>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</si>
  <si>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</si>
  <si>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</si>
  <si>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</si>
  <si>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</si>
  <si>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</si>
  <si>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</si>
  <si>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</si>
  <si>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</si>
  <si>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</si>
  <si>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</si>
  <si>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</si>
  <si>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</si>
  <si>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</si>
  <si>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</si>
  <si>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</si>
  <si>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</si>
  <si>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</si>
  <si>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</si>
  <si>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</si>
  <si>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</si>
  <si>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</si>
  <si>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</si>
  <si>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</si>
  <si>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</si>
  <si>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</si>
  <si>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</si>
  <si>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</si>
  <si>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</si>
  <si>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</si>
  <si>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</si>
  <si>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</si>
  <si>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</si>
  <si>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</si>
  <si>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</si>
  <si>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</si>
  <si>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</si>
  <si>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</si>
  <si>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</si>
  <si>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</si>
  <si>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</si>
  <si>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</si>
  <si>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</si>
  <si>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</si>
  <si>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</si>
  <si>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</si>
  <si>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</si>
  <si>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</si>
  <si>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</si>
  <si>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</si>
  <si>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</si>
  <si>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</si>
  <si>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</si>
  <si>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</si>
  <si>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</si>
  <si>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</si>
  <si>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</si>
  <si>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</si>
  <si>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</si>
  <si>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</si>
  <si>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</si>
  <si>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</si>
  <si>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</si>
  <si>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</si>
  <si>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</si>
  <si>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</si>
  <si>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</si>
  <si>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</si>
  <si>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</si>
  <si>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</si>
  <si>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</si>
  <si>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</si>
  <si>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</si>
  <si>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</si>
  <si>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</si>
  <si>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</si>
  <si>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</si>
  <si>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</si>
  <si>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</si>
  <si>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</si>
  <si>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</si>
  <si>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</si>
  <si>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</si>
  <si>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</si>
  <si>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</si>
  <si>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</si>
  <si>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</si>
  <si>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</si>
  <si>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</si>
  <si>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</si>
  <si>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</si>
  <si>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</si>
  <si>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</si>
  <si>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</si>
  <si>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</si>
  <si>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</si>
  <si>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</si>
  <si>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</si>
  <si>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</si>
  <si>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</si>
  <si>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</si>
  <si>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</si>
  <si>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</si>
  <si>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</si>
  <si>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</si>
  <si>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</si>
  <si>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</si>
  <si>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</si>
  <si>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</si>
  <si>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</si>
  <si>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</si>
  <si>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</si>
  <si>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</si>
  <si>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</si>
  <si>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</si>
  <si>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</si>
  <si>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</si>
  <si>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</si>
  <si>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</si>
  <si>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</si>
  <si>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</si>
  <si>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</si>
  <si>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</si>
  <si>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</si>
  <si>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</si>
  <si>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</si>
  <si>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</si>
  <si>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</si>
  <si>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</si>
  <si>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</si>
  <si>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</si>
  <si>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</si>
  <si>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</si>
  <si>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</si>
  <si>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</si>
  <si>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</si>
  <si>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</si>
  <si>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</si>
  <si>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</si>
  <si>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</si>
  <si>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</si>
  <si>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</si>
  <si>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</si>
  <si>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</si>
  <si>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</si>
  <si>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</si>
  <si>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</si>
  <si>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</si>
  <si>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</si>
  <si>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</si>
  <si>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</si>
  <si>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</si>
  <si>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</si>
  <si>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</si>
  <si>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</si>
  <si>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</si>
  <si>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</si>
  <si>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</si>
  <si>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</si>
  <si>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</si>
  <si>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</si>
  <si>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</si>
  <si>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</si>
  <si>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</si>
  <si>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</si>
  <si>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</si>
  <si>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</si>
  <si>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</si>
  <si>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</si>
  <si>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</si>
  <si>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</si>
  <si>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</si>
  <si>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</si>
  <si>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</si>
  <si>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</si>
  <si>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</si>
  <si>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</si>
  <si>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</si>
  <si>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</si>
  <si>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</si>
  <si>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</si>
  <si>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</si>
  <si>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</si>
  <si>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</si>
  <si>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</si>
  <si>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</si>
  <si>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</si>
  <si>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</si>
  <si>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</si>
  <si>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</si>
  <si>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</si>
  <si>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</si>
  <si>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</si>
  <si>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</si>
  <si>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</si>
  <si>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</si>
  <si>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</si>
  <si>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</si>
  <si>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</si>
  <si>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</si>
  <si>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</si>
  <si>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</si>
  <si>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</si>
  <si>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</si>
  <si>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</si>
  <si>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</si>
  <si>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</si>
  <si>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</si>
  <si>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</si>
  <si>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</si>
  <si>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</si>
  <si>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</si>
  <si>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</si>
  <si>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</si>
  <si>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</si>
  <si>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</si>
  <si>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</si>
  <si>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</si>
  <si>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</si>
  <si>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</si>
  <si>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</si>
  <si>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</si>
  <si>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</si>
  <si>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</si>
  <si>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</si>
  <si>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</si>
  <si>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</si>
  <si>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</si>
  <si>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</si>
  <si>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</si>
  <si>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</si>
  <si>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</si>
  <si>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</si>
  <si>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</si>
  <si>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</si>
  <si>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</si>
  <si>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</si>
  <si>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</si>
  <si>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</si>
  <si>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</si>
  <si>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</si>
  <si>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</si>
  <si>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</si>
  <si>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</si>
  <si>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</si>
  <si>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</si>
  <si>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</si>
  <si>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</si>
  <si>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</si>
  <si>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</si>
  <si>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</si>
  <si>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</si>
  <si>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</si>
  <si>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</si>
  <si>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</si>
  <si>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</si>
  <si>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</si>
  <si>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</si>
  <si>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</si>
  <si>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</si>
  <si>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</si>
  <si>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</si>
  <si>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</si>
  <si>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</si>
  <si>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</si>
  <si>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</si>
  <si>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</si>
  <si>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</si>
  <si>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</si>
  <si>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</si>
  <si>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</si>
  <si>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</si>
  <si>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</si>
  <si>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</si>
  <si>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</si>
  <si>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</si>
  <si>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</si>
  <si>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</si>
  <si>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</si>
  <si>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</si>
  <si>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</si>
  <si>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</si>
  <si>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</si>
  <si>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</si>
  <si>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</si>
  <si>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</si>
  <si>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</si>
  <si>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</si>
  <si>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</si>
  <si>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</si>
  <si>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</si>
  <si>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</si>
  <si>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</si>
  <si>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</si>
  <si>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</si>
  <si>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</si>
  <si>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</si>
  <si>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</si>
  <si>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</si>
  <si>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</si>
  <si>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</si>
  <si>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</si>
  <si>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</si>
  <si>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</si>
  <si>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</si>
  <si>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</si>
  <si>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</si>
  <si>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</si>
  <si>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</si>
  <si>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</si>
  <si>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</si>
  <si>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</si>
  <si>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</si>
  <si>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</si>
  <si>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</si>
  <si>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</si>
  <si>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</si>
  <si>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</si>
  <si>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</si>
  <si>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</si>
  <si>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</si>
  <si>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</si>
  <si>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</si>
  <si>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</si>
  <si>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</si>
  <si>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</si>
  <si>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</si>
  <si>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</si>
  <si>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</si>
  <si>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</si>
  <si>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</si>
  <si>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</si>
  <si>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</si>
  <si>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</si>
  <si>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</si>
  <si>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</si>
  <si>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</si>
  <si>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</si>
  <si>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</si>
  <si>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</si>
  <si>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</si>
  <si>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</si>
  <si>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</si>
  <si>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</si>
  <si>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</si>
  <si>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</si>
  <si>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</si>
  <si>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</si>
  <si>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</si>
  <si>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</si>
  <si>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</si>
  <si>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</si>
  <si>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</si>
  <si>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</si>
  <si>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</si>
  <si>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</si>
  <si>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</si>
  <si>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</si>
  <si>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</si>
  <si>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</si>
  <si>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</si>
  <si>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</si>
  <si>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</si>
  <si>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</si>
  <si>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</si>
  <si>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</si>
  <si>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</si>
  <si>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</si>
  <si>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</si>
  <si>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</si>
  <si>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</si>
  <si>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</si>
  <si>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</si>
  <si>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</si>
  <si>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</si>
  <si>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</si>
  <si>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</si>
  <si>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</si>
  <si>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</si>
  <si>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</si>
  <si>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</si>
  <si>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</si>
  <si>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</si>
  <si>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</si>
  <si>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</si>
  <si>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</si>
  <si>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</si>
  <si>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</si>
  <si>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</si>
  <si>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</si>
  <si>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</si>
  <si>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</si>
  <si>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</si>
  <si>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</si>
  <si>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</si>
  <si>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</si>
  <si>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</si>
  <si>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</si>
  <si>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</si>
  <si>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</si>
  <si>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</si>
  <si>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</si>
  <si>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</si>
  <si>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</si>
  <si>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</si>
  <si>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</si>
  <si>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</si>
  <si>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</si>
  <si>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</si>
  <si>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</si>
  <si>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</si>
  <si>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</si>
  <si>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</si>
  <si>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</si>
  <si>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</si>
  <si>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</si>
  <si>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</si>
  <si>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</si>
  <si>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</si>
  <si>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</si>
  <si>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</si>
  <si>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</si>
  <si>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</si>
  <si>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</si>
  <si>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</si>
  <si>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</si>
  <si>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</si>
  <si>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</si>
  <si>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</si>
  <si>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</si>
  <si>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</si>
  <si>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</si>
  <si>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</si>
  <si>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</si>
  <si>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</si>
  <si>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</si>
  <si>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</si>
  <si>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</si>
  <si>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</si>
  <si>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</si>
  <si>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</si>
  <si>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</si>
  <si>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</si>
  <si>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</si>
  <si>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</si>
  <si>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</si>
  <si>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</si>
  <si>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</si>
  <si>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</si>
  <si>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</si>
  <si>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</si>
  <si>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</si>
  <si>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</si>
  <si>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</si>
  <si>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</si>
  <si>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</si>
  <si>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</si>
  <si>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</si>
  <si>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</si>
  <si>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</si>
  <si>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</si>
  <si>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</si>
  <si>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</si>
  <si>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</si>
  <si>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</si>
  <si>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</si>
  <si>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</si>
  <si>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</si>
  <si>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</si>
  <si>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</si>
  <si>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</si>
  <si>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</si>
  <si>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</si>
  <si>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</si>
  <si>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</si>
  <si>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</si>
  <si>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</si>
  <si>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</si>
  <si>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</si>
  <si>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</si>
  <si>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</si>
  <si>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</si>
  <si>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</si>
  <si>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</si>
  <si>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</si>
  <si>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</si>
  <si>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</si>
  <si>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</si>
  <si>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</si>
  <si>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</si>
  <si>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</si>
  <si>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</si>
  <si>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</si>
  <si>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</si>
  <si>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</si>
  <si>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</si>
  <si>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</si>
  <si>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</si>
  <si>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</si>
  <si>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</si>
  <si>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</si>
  <si>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</si>
  <si>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</si>
  <si>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</si>
  <si>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</si>
  <si>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</si>
  <si>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</si>
  <si>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</si>
  <si>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</si>
  <si>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</si>
  <si>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</si>
  <si>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</si>
  <si>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</si>
  <si>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</si>
  <si>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</si>
  <si>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</si>
  <si>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</si>
  <si>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</si>
  <si>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</si>
  <si>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</si>
  <si>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</si>
  <si>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</si>
  <si>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</si>
  <si>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</si>
  <si>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</si>
  <si>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</si>
  <si>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</si>
  <si>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</si>
  <si>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</si>
  <si>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</si>
  <si>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</si>
  <si>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</si>
  <si>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</si>
  <si>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</si>
  <si>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</si>
  <si>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</si>
  <si>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</si>
  <si>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</si>
  <si>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</si>
  <si>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</si>
  <si>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</si>
  <si>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</si>
  <si>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</si>
  <si>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</si>
  <si>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</si>
  <si>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</si>
  <si>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</si>
  <si>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</si>
  <si>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</si>
  <si>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</si>
  <si>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</si>
  <si>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</si>
  <si>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</si>
  <si>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</si>
  <si>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</si>
  <si>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</si>
  <si>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</si>
  <si>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</si>
  <si>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</si>
  <si>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</si>
  <si>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</si>
  <si>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</si>
  <si>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</si>
  <si>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</si>
  <si>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</si>
  <si>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</si>
  <si>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</si>
  <si>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</si>
  <si>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</si>
  <si>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</si>
  <si>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</si>
  <si>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</si>
  <si>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</si>
  <si>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</si>
  <si>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</si>
  <si>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</si>
  <si>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</si>
  <si>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</si>
  <si>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</si>
  <si>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</si>
  <si>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</si>
  <si>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</si>
  <si>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</si>
  <si>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</si>
  <si>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</si>
  <si>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</si>
  <si>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</si>
  <si>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</si>
  <si>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</si>
  <si>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</si>
  <si>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</si>
  <si>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</si>
  <si>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</si>
  <si>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</si>
  <si>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</si>
  <si>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</si>
  <si>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</si>
  <si>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</si>
  <si>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</si>
  <si>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</si>
  <si>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</si>
  <si>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</si>
  <si>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</si>
  <si>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</si>
  <si>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</si>
  <si>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</si>
  <si>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</si>
  <si>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</si>
  <si>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</si>
  <si>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</si>
  <si>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</si>
  <si>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</si>
  <si>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</si>
  <si>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</si>
  <si>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</si>
  <si>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</si>
  <si>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</si>
  <si>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</si>
  <si>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</si>
  <si>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</si>
  <si>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</si>
  <si>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</si>
  <si>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</si>
  <si>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</si>
  <si>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</si>
  <si>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</si>
  <si>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</si>
  <si>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</si>
  <si>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</si>
  <si>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</si>
  <si>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</si>
  <si>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</si>
  <si>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</si>
  <si>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</si>
  <si>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</si>
  <si>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</si>
  <si>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</si>
  <si>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</si>
  <si>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</si>
  <si>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</si>
  <si>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</si>
  <si>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</si>
  <si>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</si>
  <si>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</si>
  <si>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</si>
  <si>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</si>
  <si>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</si>
  <si>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</si>
  <si>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</si>
  <si>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</si>
  <si>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</si>
  <si>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</si>
  <si>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</si>
  <si>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</si>
  <si>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</si>
  <si>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</si>
  <si>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</si>
  <si>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</si>
  <si>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</si>
  <si>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</si>
  <si>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</si>
  <si>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</si>
  <si>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</si>
  <si>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</si>
  <si>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</si>
  <si>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</si>
  <si>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</si>
  <si>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</si>
  <si>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</si>
  <si>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</si>
  <si>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</si>
  <si>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</si>
  <si>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</si>
  <si>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</si>
  <si>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</si>
  <si>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</si>
  <si>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</si>
  <si>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</si>
  <si>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</si>
  <si>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</si>
  <si>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</si>
  <si>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</si>
  <si>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</si>
  <si>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</si>
  <si>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</si>
  <si>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</si>
  <si>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</si>
  <si>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</si>
  <si>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</si>
  <si>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</si>
  <si>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</si>
  <si>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</si>
  <si>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</si>
  <si>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</si>
  <si>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</si>
  <si>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</si>
  <si>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</si>
  <si>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</si>
  <si>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</si>
  <si>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</si>
  <si>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</si>
  <si>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</si>
  <si>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</si>
  <si>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</si>
  <si>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</si>
  <si>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</si>
  <si>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</si>
  <si>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</si>
  <si>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</si>
  <si>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</si>
  <si>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</si>
  <si>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</si>
  <si>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</si>
  <si>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</si>
  <si>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</si>
  <si>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</si>
  <si>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</si>
  <si>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</si>
  <si>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</si>
  <si>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</si>
  <si>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</si>
  <si>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</si>
  <si>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</si>
  <si>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</si>
  <si>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</si>
  <si>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</si>
  <si>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</si>
  <si>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</si>
  <si>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</si>
  <si>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</si>
  <si>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</si>
  <si>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</si>
  <si>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</si>
  <si>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</si>
  <si>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</si>
  <si>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</si>
  <si>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</si>
  <si>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</si>
  <si>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</si>
  <si>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</si>
  <si>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</si>
  <si>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</si>
  <si>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</si>
  <si>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</si>
  <si>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</si>
  <si>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</si>
  <si>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</si>
  <si>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</si>
  <si>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</si>
  <si>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</si>
  <si>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</si>
  <si>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</si>
  <si>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</si>
  <si>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</si>
  <si>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</si>
  <si>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</si>
  <si>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</si>
  <si>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</si>
  <si>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</si>
  <si>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</si>
  <si>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</si>
  <si>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</si>
  <si>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</si>
  <si>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</si>
  <si>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</si>
  <si>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</si>
  <si>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</si>
  <si>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</si>
  <si>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</si>
  <si>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</si>
  <si>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</si>
  <si>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</si>
  <si>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</si>
  <si>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</si>
  <si>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</si>
  <si>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</si>
  <si>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</si>
  <si>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</si>
  <si>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</si>
  <si>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</si>
  <si>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</si>
  <si>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</si>
  <si>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</si>
  <si>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</si>
  <si>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</si>
  <si>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</si>
  <si>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</si>
  <si>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</si>
  <si>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</si>
  <si>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</si>
  <si>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</si>
  <si>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</si>
  <si>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</si>
  <si>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</si>
  <si>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</si>
  <si>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</si>
  <si>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</si>
  <si>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</si>
  <si>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</si>
  <si>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</si>
  <si>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</si>
  <si>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</si>
  <si>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</si>
  <si>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</si>
  <si>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</si>
  <si>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</si>
  <si>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</si>
  <si>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</si>
  <si>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</si>
  <si>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</si>
  <si>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</si>
  <si>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</si>
  <si>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</si>
  <si>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</si>
  <si>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</si>
  <si>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</si>
  <si>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</si>
  <si>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</si>
  <si>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</si>
  <si>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</si>
  <si>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</si>
  <si>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</si>
  <si>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</si>
  <si>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</si>
  <si>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</si>
  <si>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</si>
  <si>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</si>
  <si>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</si>
  <si>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</si>
  <si>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</si>
  <si>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</si>
  <si>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</si>
  <si>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</si>
  <si>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</si>
  <si>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</si>
  <si>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</si>
  <si>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</si>
  <si>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</si>
  <si>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</si>
  <si>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</si>
  <si>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</si>
  <si>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</si>
  <si>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</si>
  <si>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</si>
  <si>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</si>
  <si>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</si>
  <si>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</si>
  <si>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</si>
  <si>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</si>
  <si>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</si>
  <si>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</si>
  <si>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</si>
  <si>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</si>
  <si>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</si>
  <si>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</si>
  <si>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</si>
  <si>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</si>
  <si>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</si>
  <si>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</si>
  <si>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</si>
  <si>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</si>
  <si>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</si>
  <si>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</si>
  <si>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</si>
  <si>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</si>
  <si>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</si>
  <si>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</si>
  <si>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</si>
  <si>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</si>
  <si>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</si>
  <si>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</si>
  <si>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</si>
  <si>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</si>
  <si>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</si>
  <si>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</si>
  <si>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</si>
  <si>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</si>
  <si>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</si>
  <si>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</si>
  <si>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</si>
  <si>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</si>
  <si>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</si>
  <si>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</si>
  <si>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</si>
  <si>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</si>
  <si>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</si>
  <si>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</si>
  <si>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</si>
  <si>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</si>
  <si>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</si>
  <si>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</si>
  <si>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</si>
  <si>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</si>
  <si>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</si>
  <si>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</si>
  <si>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</si>
  <si>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</si>
  <si>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</si>
  <si>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</si>
  <si>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</si>
  <si>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</si>
  <si>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</si>
  <si>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</si>
  <si>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</si>
  <si>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</si>
  <si>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</si>
  <si>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</si>
  <si>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</si>
  <si>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</si>
  <si>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</si>
  <si>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</si>
  <si>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</si>
  <si>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</si>
  <si>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</si>
  <si>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</si>
  <si>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</si>
  <si>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</si>
  <si>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</si>
  <si>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</si>
  <si>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</si>
  <si>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</si>
  <si>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</si>
  <si>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</si>
  <si>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</si>
  <si>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</si>
  <si>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</si>
  <si>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</si>
  <si>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</si>
  <si>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</si>
  <si>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</si>
  <si>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</si>
  <si>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</si>
  <si>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</si>
  <si>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</si>
  <si>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</si>
  <si>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</si>
  <si>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</si>
  <si>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</si>
  <si>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</si>
  <si>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</si>
  <si>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</si>
  <si>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</si>
  <si>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</si>
  <si>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</si>
  <si>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</si>
  <si>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</si>
  <si>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</si>
  <si>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</si>
  <si>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</si>
  <si>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</si>
  <si>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</si>
  <si>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</si>
  <si>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</si>
  <si>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</si>
  <si>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</si>
  <si>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</si>
  <si>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</si>
  <si>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</si>
  <si>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</si>
  <si>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</si>
  <si>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</si>
  <si>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</si>
  <si>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</si>
  <si>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</si>
  <si>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</si>
  <si>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</si>
  <si>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</si>
  <si>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</si>
  <si>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</si>
  <si>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</si>
  <si>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</si>
  <si>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</si>
  <si>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</si>
  <si>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</si>
  <si>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</si>
  <si>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</si>
  <si>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</si>
  <si>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</si>
  <si>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</si>
  <si>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</si>
  <si>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</si>
  <si>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</si>
  <si>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</si>
  <si>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</si>
  <si>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</si>
  <si>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</si>
  <si>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</si>
  <si>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</si>
  <si>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</si>
  <si>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</si>
  <si>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</si>
  <si>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</si>
  <si>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</si>
  <si>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</si>
  <si>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</si>
  <si>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</si>
  <si>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</si>
  <si>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</si>
  <si>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</si>
  <si>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</si>
  <si>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</si>
  <si>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</si>
  <si>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</si>
  <si>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</si>
  <si>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</si>
  <si>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</si>
  <si>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</si>
  <si>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</si>
  <si>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</si>
  <si>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</si>
  <si>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</si>
  <si>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</si>
  <si>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</si>
  <si>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</si>
  <si>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</si>
  <si>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</si>
  <si>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</si>
  <si>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</si>
  <si>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</si>
  <si>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</si>
  <si>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</si>
  <si>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</si>
  <si>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</si>
  <si>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</si>
  <si>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</si>
  <si>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</si>
  <si>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</si>
  <si>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</si>
  <si>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</si>
  <si>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</si>
  <si>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</si>
  <si>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</si>
  <si>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</si>
  <si>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</si>
  <si>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</si>
  <si>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</si>
  <si>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</si>
  <si>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</si>
  <si>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</si>
  <si>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</si>
  <si>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</si>
  <si>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</si>
  <si>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</si>
  <si>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</si>
  <si>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</si>
  <si>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</si>
  <si>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</si>
  <si>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</si>
  <si>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</si>
  <si>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</si>
  <si>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</si>
  <si>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</si>
  <si>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</si>
  <si>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</si>
  <si>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</si>
  <si>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</si>
  <si>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</si>
  <si>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</si>
  <si>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</si>
  <si>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</si>
  <si>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</si>
  <si>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</si>
  <si>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</si>
  <si>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</si>
  <si>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</si>
  <si>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</si>
  <si>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</si>
  <si>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</si>
  <si>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</si>
  <si>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</si>
  <si>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</si>
  <si>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</si>
  <si>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</si>
  <si>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</si>
  <si>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</si>
  <si>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</si>
  <si>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</si>
  <si>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</si>
  <si>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</si>
  <si>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</si>
  <si>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</si>
  <si>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</si>
  <si>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</si>
  <si>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</si>
  <si>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</si>
  <si>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</si>
  <si>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</si>
  <si>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</si>
  <si>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</si>
  <si>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</si>
  <si>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</si>
  <si>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</si>
  <si>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</si>
  <si>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</si>
  <si>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</si>
  <si>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</si>
  <si>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</si>
  <si>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</si>
  <si>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</si>
  <si>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</si>
  <si>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</si>
  <si>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</si>
  <si>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</si>
  <si>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</si>
  <si>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</si>
  <si>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</si>
  <si>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</si>
  <si>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</si>
  <si>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</si>
  <si>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</si>
  <si>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</si>
  <si>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</si>
  <si>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</si>
  <si>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</si>
  <si>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</si>
  <si>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</si>
  <si>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</si>
  <si>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</si>
  <si>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</si>
  <si>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</si>
  <si>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</si>
  <si>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</si>
  <si>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</si>
  <si>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</si>
  <si>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</si>
  <si>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</si>
  <si>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</si>
  <si>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</si>
  <si>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</si>
  <si>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</si>
  <si>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</si>
  <si>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</si>
  <si>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</si>
  <si>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</si>
  <si>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</si>
  <si>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</si>
  <si>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</si>
  <si>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</si>
  <si>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</si>
  <si>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</si>
  <si>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</si>
  <si>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</si>
  <si>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</si>
  <si>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</si>
  <si>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</si>
  <si>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</si>
  <si>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</si>
  <si>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</si>
  <si>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</si>
  <si>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</si>
  <si>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</si>
  <si>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</si>
  <si>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</si>
  <si>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</si>
  <si>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</si>
  <si>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</si>
  <si>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</si>
  <si>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</si>
  <si>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</si>
  <si>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</si>
  <si>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</si>
  <si>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</si>
  <si>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</si>
  <si>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</si>
  <si>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</si>
  <si>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</si>
  <si>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</si>
  <si>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</si>
  <si>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</si>
  <si>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</si>
  <si>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</si>
  <si>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</si>
  <si>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</si>
  <si>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</si>
  <si>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</si>
  <si>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</si>
  <si>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</si>
  <si>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</si>
  <si>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</si>
  <si>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</si>
  <si>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</si>
  <si>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</si>
  <si>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</si>
  <si>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</si>
  <si>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</si>
  <si>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</si>
  <si>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</si>
  <si>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</si>
  <si>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</si>
  <si>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</si>
  <si>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</si>
  <si>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</si>
  <si>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</si>
  <si>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</si>
  <si>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</si>
  <si>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</si>
  <si>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</si>
  <si>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</si>
  <si>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</si>
  <si>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</si>
  <si>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</si>
  <si>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</si>
  <si>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</si>
  <si>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</si>
  <si>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</si>
  <si>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</si>
  <si>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</si>
  <si>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</si>
  <si>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</si>
  <si>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</si>
  <si>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</si>
  <si>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</si>
  <si>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</si>
  <si>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</si>
  <si>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</si>
  <si>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</si>
  <si>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</si>
  <si>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</si>
  <si>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</si>
  <si>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</si>
  <si>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</si>
  <si>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</si>
  <si>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</si>
  <si>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</si>
  <si>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</si>
  <si>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</si>
  <si>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</si>
  <si>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</si>
  <si>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</si>
  <si>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</si>
  <si>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</si>
  <si>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</si>
  <si>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</si>
  <si>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</si>
  <si>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</si>
  <si>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</si>
  <si>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</si>
  <si>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</si>
  <si>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</si>
  <si>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</si>
  <si>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</si>
  <si>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</si>
  <si>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</si>
  <si>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</si>
  <si>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</si>
  <si>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</si>
  <si>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</si>
  <si>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</si>
  <si>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</si>
  <si>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</si>
  <si>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</si>
  <si>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</si>
  <si>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</si>
  <si>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</si>
  <si>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</si>
  <si>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</si>
  <si>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</si>
  <si>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</si>
  <si>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</si>
  <si>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</si>
  <si>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</si>
  <si>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</si>
  <si>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</si>
  <si>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</si>
  <si>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</si>
  <si>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</si>
  <si>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</si>
  <si>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</si>
  <si>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</si>
  <si>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</si>
  <si>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</si>
  <si>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</si>
  <si>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</si>
  <si>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</si>
  <si>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</si>
  <si>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</si>
  <si>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</si>
  <si>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</si>
  <si>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</si>
  <si>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</si>
  <si>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</si>
  <si>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</si>
  <si>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</si>
  <si>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</si>
  <si>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</si>
  <si>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</si>
  <si>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</si>
  <si>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</si>
  <si>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</si>
  <si>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</si>
  <si>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</si>
  <si>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</si>
  <si>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</si>
  <si>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</si>
  <si>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</si>
  <si>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</si>
  <si>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</si>
  <si>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</si>
  <si>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</si>
  <si>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</si>
  <si>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</si>
  <si>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</si>
  <si>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</si>
  <si>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</si>
  <si>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</si>
  <si>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</si>
  <si>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</si>
  <si>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</si>
  <si>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</si>
  <si>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</si>
  <si>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</si>
  <si>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</si>
  <si>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</si>
  <si>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</si>
  <si>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</si>
  <si>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</si>
  <si>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</si>
  <si>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</si>
  <si>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</si>
  <si>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</si>
  <si>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</si>
  <si>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</si>
  <si>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</si>
  <si>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</si>
  <si>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</si>
  <si>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</si>
  <si>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</si>
  <si>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</si>
  <si>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</si>
  <si>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</si>
  <si>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</si>
  <si>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</si>
  <si>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</si>
  <si>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</si>
  <si>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</si>
  <si>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</si>
  <si>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</si>
  <si>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</si>
  <si>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</si>
  <si>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</si>
  <si>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</si>
  <si>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</si>
  <si>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</si>
  <si>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</si>
  <si>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</si>
  <si>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</si>
  <si>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</si>
  <si>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</si>
  <si>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</si>
  <si>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</si>
  <si>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</si>
  <si>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</si>
  <si>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</si>
  <si>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</si>
  <si>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</si>
  <si>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</si>
  <si>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</si>
  <si>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</si>
  <si>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</si>
  <si>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</si>
  <si>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</si>
  <si>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</si>
  <si>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</si>
  <si>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</si>
  <si>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</si>
  <si>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</si>
  <si>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</si>
  <si>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</si>
  <si>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</si>
  <si>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</si>
  <si>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</si>
  <si>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</si>
  <si>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</si>
  <si>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</si>
  <si>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</si>
  <si>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</si>
  <si>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</si>
  <si>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</si>
  <si>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</si>
  <si>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</si>
  <si>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</si>
  <si>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</si>
  <si>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</si>
  <si>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</si>
  <si>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</si>
  <si>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</si>
  <si>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</si>
  <si>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</si>
  <si>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</si>
  <si>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</si>
  <si>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</si>
  <si>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</si>
  <si>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</si>
  <si>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</si>
  <si>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</si>
  <si>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</si>
  <si>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</si>
  <si>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</si>
  <si>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</si>
  <si>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</si>
  <si>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</si>
  <si>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</si>
  <si>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</si>
  <si>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</si>
  <si>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</si>
  <si>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</si>
  <si>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</si>
  <si>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</si>
  <si>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</si>
  <si>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</si>
  <si>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</si>
  <si>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</si>
  <si>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</si>
  <si>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</si>
  <si>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</si>
  <si>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</si>
  <si>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</si>
  <si>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</si>
  <si>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</si>
  <si>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</si>
  <si>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</si>
  <si>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</si>
  <si>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</si>
  <si>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</si>
  <si>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</si>
  <si>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</si>
  <si>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</si>
  <si>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</si>
  <si>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</si>
  <si>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</si>
  <si>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</si>
  <si>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</si>
  <si>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</si>
  <si>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</si>
  <si>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</si>
  <si>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</si>
  <si>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</si>
  <si>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</si>
  <si>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</si>
  <si>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</si>
  <si>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</si>
  <si>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</si>
  <si>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</si>
  <si>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</si>
  <si>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</si>
  <si>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</si>
  <si>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</si>
  <si>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</si>
  <si>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</si>
  <si>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</si>
  <si>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</si>
  <si>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</si>
  <si>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</si>
  <si>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</si>
  <si>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</si>
  <si>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</si>
  <si>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</si>
  <si>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</si>
  <si>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</si>
  <si>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</si>
  <si>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</si>
  <si>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</si>
  <si>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</si>
  <si>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</si>
  <si>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</si>
  <si>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</si>
  <si>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</si>
  <si>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</si>
  <si>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</si>
  <si>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</si>
  <si>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</si>
  <si>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</si>
  <si>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</si>
  <si>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</si>
  <si>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</si>
  <si>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</si>
  <si>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</si>
  <si>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</si>
  <si>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</si>
  <si>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</si>
  <si>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</si>
  <si>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</si>
  <si>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</si>
  <si>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</si>
  <si>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</si>
  <si>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</si>
  <si>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</si>
  <si>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</si>
  <si>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</si>
  <si>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</si>
  <si>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</si>
  <si>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</si>
  <si>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</si>
  <si>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</si>
  <si>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</si>
  <si>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</si>
  <si>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</si>
  <si>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</si>
  <si>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</si>
  <si>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</si>
  <si>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</si>
  <si>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</si>
  <si>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</si>
  <si>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</si>
  <si>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</si>
  <si>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</si>
  <si>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</si>
  <si>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</si>
  <si>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</si>
  <si>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</si>
  <si>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</si>
  <si>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</si>
  <si>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</si>
  <si>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</si>
  <si>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</si>
  <si>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</si>
  <si>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</si>
  <si>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</si>
  <si>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</si>
  <si>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</si>
  <si>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</si>
  <si>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</si>
  <si>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</si>
  <si>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</si>
  <si>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</si>
  <si>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</si>
  <si>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</si>
  <si>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</si>
  <si>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</si>
  <si>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</si>
  <si>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</si>
  <si>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</si>
  <si>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</si>
  <si>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</si>
  <si>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</si>
  <si>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</si>
  <si>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</si>
  <si>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</si>
  <si>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</si>
  <si>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</si>
  <si>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</si>
  <si>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</si>
  <si>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</si>
  <si>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</si>
  <si>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</si>
  <si>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</si>
  <si>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</si>
  <si>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</si>
  <si>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</si>
  <si>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</si>
  <si>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</si>
  <si>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</si>
  <si>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</si>
  <si>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</si>
  <si>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</si>
  <si>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</si>
  <si>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</si>
  <si>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</si>
  <si>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</si>
  <si>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</si>
  <si>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</si>
  <si>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</si>
  <si>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</si>
  <si>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</si>
  <si>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</si>
  <si>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</si>
  <si>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</si>
  <si>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</si>
  <si>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</si>
  <si>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</si>
  <si>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</si>
  <si>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</si>
  <si>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</si>
  <si>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</si>
  <si>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</si>
  <si>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</si>
  <si>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</si>
  <si>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</si>
  <si>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</si>
  <si>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</si>
  <si>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</si>
  <si>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</si>
  <si>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</si>
  <si>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</si>
  <si>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</si>
  <si>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</si>
  <si>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</si>
  <si>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</si>
  <si>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</si>
  <si>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</si>
  <si>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</si>
  <si>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</si>
  <si>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</si>
  <si>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</si>
  <si>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</si>
  <si>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</si>
  <si>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</si>
  <si>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</si>
  <si>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</si>
  <si>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</si>
  <si>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</si>
  <si>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</si>
  <si>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</si>
  <si>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</si>
  <si>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</si>
  <si>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</si>
  <si>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</si>
  <si>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</si>
  <si>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</si>
  <si>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</si>
  <si>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</si>
  <si>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</si>
  <si>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</si>
  <si>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</si>
  <si>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</si>
  <si>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</si>
  <si>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</si>
  <si>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</si>
  <si>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</si>
  <si>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</si>
  <si>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</si>
  <si>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</si>
  <si>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</si>
  <si>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</si>
  <si>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</si>
  <si>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</si>
  <si>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</si>
  <si>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</si>
  <si>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</si>
  <si>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</si>
  <si>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</si>
  <si>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</si>
  <si>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</si>
  <si>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</si>
  <si>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</si>
  <si>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</si>
  <si>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</si>
  <si>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</si>
  <si>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</si>
  <si>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</si>
  <si>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</si>
  <si>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</si>
  <si>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</si>
  <si>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</si>
  <si>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</si>
  <si>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</si>
  <si>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</si>
  <si>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</si>
  <si>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</si>
  <si>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</si>
  <si>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</si>
  <si>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</si>
  <si>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</si>
  <si>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</si>
  <si>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</si>
  <si>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</si>
  <si>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</si>
  <si>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</si>
  <si>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</si>
  <si>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</si>
  <si>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</si>
  <si>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</si>
  <si>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</si>
  <si>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</si>
  <si>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</si>
  <si>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</si>
  <si>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</si>
  <si>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</si>
  <si>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</si>
  <si>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</si>
  <si>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</si>
  <si>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</si>
  <si>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</si>
  <si>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</si>
  <si>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</si>
  <si>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</si>
  <si>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</si>
  <si>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</si>
  <si>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</si>
  <si>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</si>
  <si>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</si>
  <si>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</si>
  <si>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</si>
  <si>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</si>
  <si>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</si>
  <si>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</si>
  <si>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</si>
  <si>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</si>
  <si>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</si>
  <si>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</si>
  <si>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</si>
  <si>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</si>
  <si>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</si>
  <si>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</si>
  <si>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</si>
  <si>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</si>
  <si>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</si>
  <si>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</si>
  <si>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</si>
  <si>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</si>
  <si>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</si>
  <si>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</si>
  <si>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</si>
  <si>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</si>
  <si>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</si>
  <si>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</si>
  <si>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</si>
  <si>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</si>
  <si>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</si>
  <si>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</si>
  <si>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</si>
  <si>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</si>
  <si>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</si>
  <si>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</si>
  <si>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</si>
  <si>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</si>
  <si>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</si>
  <si>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</si>
  <si>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</si>
  <si>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</si>
  <si>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</si>
  <si>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</si>
  <si>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</si>
  <si>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</si>
  <si>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</si>
  <si>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</si>
  <si>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</si>
  <si>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</si>
  <si>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</si>
  <si>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</si>
  <si>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</si>
  <si>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</si>
  <si>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</si>
  <si>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</si>
  <si>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</si>
  <si>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</si>
  <si>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</si>
  <si>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</si>
  <si>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</si>
  <si>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</si>
  <si>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</si>
  <si>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</si>
  <si>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</si>
  <si>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</si>
  <si>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</si>
  <si>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</si>
  <si>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</si>
  <si>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</si>
  <si>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</si>
  <si>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</si>
  <si>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</si>
  <si>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</si>
  <si>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</si>
  <si>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</si>
  <si>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</si>
  <si>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</si>
  <si>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</si>
  <si>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</si>
  <si>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</si>
  <si>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</si>
  <si>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</si>
  <si>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</si>
  <si>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</si>
  <si>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</si>
  <si>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</si>
  <si>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</si>
  <si>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</si>
  <si>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</si>
  <si>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</si>
  <si>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</si>
  <si>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</si>
  <si>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</si>
  <si>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</si>
  <si>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</si>
  <si>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</si>
  <si>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</si>
  <si>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</si>
  <si>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</si>
  <si>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</si>
  <si>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</si>
  <si>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</si>
  <si>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</si>
  <si>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</si>
  <si>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</si>
  <si>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</si>
  <si>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</si>
  <si>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</si>
  <si>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</si>
  <si>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</si>
  <si>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</si>
  <si>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</si>
  <si>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</si>
  <si>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</si>
  <si>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</si>
  <si>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</si>
  <si>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</si>
  <si>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</si>
  <si>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</si>
  <si>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</si>
  <si>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</si>
  <si>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</si>
  <si>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</si>
  <si>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</si>
  <si>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</si>
  <si>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</si>
  <si>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</si>
  <si>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</si>
  <si>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</si>
  <si>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</si>
  <si>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</si>
  <si>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</si>
  <si>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</si>
  <si>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</si>
  <si>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</si>
  <si>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</si>
  <si>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</si>
  <si>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</si>
  <si>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</si>
  <si>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</si>
  <si>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</si>
  <si>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</si>
  <si>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</si>
  <si>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</si>
  <si>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</si>
  <si>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</si>
  <si>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</si>
  <si>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</si>
  <si>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</si>
  <si>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</si>
  <si>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</si>
  <si>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</si>
  <si>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</si>
  <si>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</si>
  <si>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</si>
  <si>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</si>
  <si>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</si>
  <si>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</si>
  <si>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</si>
  <si>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</si>
  <si>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</si>
  <si>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</si>
  <si>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</si>
  <si>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</si>
  <si>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</si>
  <si>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</si>
  <si>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</si>
  <si>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</si>
  <si>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</si>
  <si>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</si>
  <si>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</si>
  <si>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</si>
  <si>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</si>
  <si>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</si>
  <si>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</si>
  <si>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</si>
  <si>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</si>
  <si>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</si>
  <si>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</si>
  <si>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</si>
  <si>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</si>
  <si>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</si>
  <si>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</si>
  <si>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</si>
  <si>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</si>
  <si>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</si>
  <si>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</si>
  <si>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</si>
  <si>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</si>
  <si>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</si>
  <si>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</si>
  <si>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</si>
  <si>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</si>
  <si>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</si>
  <si>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</si>
  <si>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</si>
  <si>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</si>
  <si>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</si>
  <si>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</si>
  <si>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</si>
  <si>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</si>
  <si>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</si>
  <si>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</si>
  <si>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</si>
  <si>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</si>
  <si>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</si>
  <si>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</si>
  <si>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</si>
  <si>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</si>
  <si>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</si>
  <si>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</si>
  <si>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</si>
  <si>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</si>
  <si>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</si>
  <si>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</si>
  <si>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</si>
  <si>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</si>
  <si>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</si>
  <si>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</si>
  <si>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</si>
  <si>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</si>
  <si>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</si>
  <si>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</si>
  <si>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</si>
  <si>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</si>
  <si>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</si>
  <si>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</si>
  <si>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</si>
  <si>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</si>
  <si>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</si>
  <si>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</si>
  <si>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</si>
  <si>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</si>
  <si>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</si>
  <si>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</si>
  <si>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</si>
  <si>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</si>
  <si>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</si>
  <si>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</si>
  <si>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</si>
  <si>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</si>
  <si>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</si>
  <si>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</si>
  <si>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</si>
  <si>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</si>
  <si>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</si>
  <si>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</si>
  <si>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</si>
  <si>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</si>
  <si>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</si>
  <si>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</si>
  <si>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</si>
  <si>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</si>
  <si>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</si>
  <si>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</si>
  <si>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</si>
  <si>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</si>
  <si>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</si>
  <si>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</si>
  <si>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</si>
  <si>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</si>
  <si>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</si>
  <si>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</si>
  <si>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</si>
  <si>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</si>
  <si>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</si>
  <si>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</si>
  <si>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</si>
  <si>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</si>
  <si>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</si>
  <si>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</si>
  <si>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</si>
  <si>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</si>
  <si>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</si>
  <si>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</si>
  <si>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</si>
  <si>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</si>
  <si>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</si>
  <si>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</si>
  <si>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</si>
  <si>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</si>
  <si>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</si>
  <si>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</si>
  <si>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</si>
  <si>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</si>
  <si>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</si>
  <si>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</si>
  <si>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</si>
  <si>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</si>
  <si>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</si>
  <si>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</si>
  <si>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</si>
  <si>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</si>
  <si>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</si>
  <si>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</si>
  <si>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</si>
  <si>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</si>
  <si>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</si>
  <si>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</si>
  <si>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</si>
  <si>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</si>
  <si>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</si>
  <si>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</si>
  <si>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</si>
  <si>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</si>
  <si>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</si>
  <si>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</si>
  <si>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</si>
  <si>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</si>
  <si>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</si>
  <si>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</si>
  <si>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</si>
  <si>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</si>
  <si>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</si>
  <si>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</si>
  <si>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</si>
  <si>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</si>
  <si>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</si>
  <si>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</si>
  <si>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</si>
  <si>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</si>
  <si>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</si>
  <si>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</si>
  <si>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</si>
  <si>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</si>
  <si>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</si>
  <si>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</si>
  <si>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</si>
  <si>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</si>
  <si>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</si>
  <si>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</si>
  <si>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</si>
  <si>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</si>
  <si>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</si>
  <si>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</si>
  <si>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</si>
  <si>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</si>
  <si>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</si>
  <si>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</si>
  <si>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</si>
  <si>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</si>
  <si>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</si>
  <si>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</si>
  <si>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</si>
  <si>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</si>
  <si>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</si>
  <si>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</si>
  <si>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</si>
  <si>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</si>
  <si>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</si>
  <si>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</si>
  <si>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</si>
  <si>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</si>
  <si>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</si>
  <si>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</si>
  <si>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</si>
  <si>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</si>
  <si>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</si>
  <si>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</si>
  <si>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</si>
  <si>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</si>
  <si>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</si>
  <si>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</si>
  <si>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</si>
  <si>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</si>
  <si>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</si>
  <si>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</si>
  <si>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</si>
  <si>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</si>
  <si>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</si>
  <si>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</si>
  <si>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</si>
  <si>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</si>
  <si>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</si>
  <si>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</si>
  <si>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</si>
  <si>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</si>
  <si>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</si>
  <si>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</si>
  <si>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</si>
  <si>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</si>
  <si>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</si>
  <si>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</si>
  <si>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</si>
  <si>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</si>
  <si>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</si>
  <si>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</si>
  <si>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</si>
  <si>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</si>
  <si>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</si>
  <si>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</si>
  <si>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</si>
  <si>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</si>
  <si>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</si>
  <si>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</si>
  <si>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</si>
  <si>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</si>
  <si>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</si>
  <si>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</si>
  <si>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</si>
  <si>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</si>
  <si>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</si>
  <si>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</si>
  <si>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</si>
  <si>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</si>
  <si>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</si>
  <si>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</si>
  <si>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</si>
  <si>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</si>
  <si>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</si>
  <si>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</si>
  <si>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</si>
  <si>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</si>
  <si>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</si>
  <si>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</si>
  <si>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</si>
  <si>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</si>
  <si>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</si>
  <si>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</si>
  <si>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</si>
  <si>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</si>
  <si>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</si>
  <si>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</si>
  <si>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</si>
  <si>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</si>
  <si>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</si>
  <si>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</si>
  <si>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</si>
  <si>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</si>
  <si>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</si>
  <si>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</si>
  <si>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</si>
  <si>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</si>
  <si>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</si>
  <si>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</si>
  <si>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</si>
  <si>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</si>
  <si>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</si>
  <si>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</si>
  <si>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</si>
  <si>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</si>
  <si>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</si>
  <si>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</si>
  <si>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</si>
  <si>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</si>
  <si>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</si>
  <si>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</si>
  <si>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</si>
  <si>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</si>
  <si>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</si>
  <si>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</si>
  <si>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</si>
  <si>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</si>
  <si>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</si>
  <si>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</si>
  <si>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</si>
  <si>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</si>
  <si>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</si>
  <si>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</si>
  <si>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</si>
  <si>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</si>
  <si>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</si>
  <si>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</si>
  <si>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</si>
  <si>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</si>
  <si>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</si>
  <si>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</si>
  <si>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</si>
  <si>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</si>
  <si>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</si>
  <si>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</si>
  <si>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</si>
  <si>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</si>
  <si>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</si>
  <si>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</si>
  <si>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</si>
  <si>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</si>
  <si>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</si>
  <si>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</si>
  <si>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</si>
  <si>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</si>
  <si>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</si>
  <si>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</si>
  <si>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</si>
  <si>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</si>
  <si>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</si>
  <si>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</si>
  <si>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</si>
  <si>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</si>
  <si>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</si>
  <si>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</si>
  <si>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</si>
  <si>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</si>
  <si>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</si>
  <si>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</si>
  <si>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</si>
  <si>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</si>
  <si>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</si>
  <si>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</si>
  <si>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</si>
  <si>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</si>
  <si>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</si>
  <si>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</si>
  <si>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</si>
  <si>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</si>
  <si>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</si>
  <si>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</si>
  <si>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</si>
  <si>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</si>
  <si>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</si>
  <si>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</si>
  <si>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</si>
  <si>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</si>
  <si>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</si>
  <si>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</si>
  <si>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</si>
  <si>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</si>
  <si>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</si>
  <si>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</si>
  <si>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</si>
  <si>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</si>
  <si>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</si>
  <si>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</si>
  <si>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</si>
  <si>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</si>
  <si>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</si>
  <si>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</si>
  <si>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</si>
  <si>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</si>
  <si>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</si>
  <si>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</si>
  <si>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</si>
  <si>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</si>
  <si>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</si>
  <si>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</si>
  <si>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</si>
  <si>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</si>
  <si>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</si>
  <si>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</si>
  <si>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</si>
  <si>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</si>
  <si>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</si>
  <si>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</si>
  <si>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</si>
  <si>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</si>
  <si>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</si>
  <si>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</si>
  <si>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</si>
  <si>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</si>
  <si>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</si>
  <si>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</si>
  <si>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</si>
  <si>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</si>
  <si>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</si>
  <si>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</si>
  <si>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</si>
  <si>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</si>
  <si>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</si>
  <si>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</si>
  <si>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</si>
  <si>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</si>
  <si>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</si>
  <si>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</si>
  <si>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</si>
  <si>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</si>
  <si>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</si>
  <si>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</si>
  <si>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</si>
  <si>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</si>
  <si>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</si>
  <si>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</si>
  <si>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</si>
  <si>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</si>
  <si>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</si>
  <si>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</si>
  <si>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</si>
  <si>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</si>
  <si>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</si>
  <si>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</si>
  <si>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</si>
  <si>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</si>
  <si>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</si>
  <si>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</si>
  <si>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</si>
  <si>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</si>
  <si>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</si>
  <si>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</si>
  <si>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</si>
  <si>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</si>
  <si>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</si>
  <si>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</si>
  <si>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</si>
  <si>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</si>
  <si>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</si>
  <si>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</si>
  <si>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</si>
  <si>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</si>
  <si>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</si>
  <si>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</si>
  <si>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</si>
  <si>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</si>
  <si>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</si>
  <si>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</si>
  <si>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</si>
  <si>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</si>
  <si>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</si>
  <si>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</si>
  <si>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</si>
  <si>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</si>
  <si>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</si>
  <si>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</si>
  <si>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</si>
  <si>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</si>
  <si>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</si>
  <si>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</si>
  <si>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</si>
  <si>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</si>
  <si>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</si>
  <si>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</si>
  <si>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</si>
  <si>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</si>
  <si>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</si>
  <si>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</si>
  <si>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</si>
  <si>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</si>
  <si>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</si>
  <si>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</si>
  <si>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</si>
  <si>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</si>
  <si>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</si>
  <si>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</si>
  <si>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</si>
  <si>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</si>
  <si>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</si>
  <si>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</si>
  <si>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</si>
  <si>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</si>
  <si>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</si>
  <si>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</si>
  <si>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</si>
  <si>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</si>
  <si>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</si>
  <si>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</si>
  <si>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</si>
  <si>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</si>
  <si>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</si>
  <si>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</si>
  <si>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</si>
  <si>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</si>
  <si>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</si>
  <si>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</si>
  <si>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</si>
  <si>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</si>
  <si>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</si>
  <si>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</si>
  <si>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</si>
  <si>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</si>
  <si>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</si>
  <si>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</si>
  <si>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</si>
  <si>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</si>
  <si>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</si>
  <si>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</si>
  <si>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</si>
  <si>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</si>
  <si>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</si>
  <si>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</si>
  <si>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</si>
  <si>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</si>
  <si>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</si>
  <si>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</si>
  <si>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</si>
  <si>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</si>
  <si>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</si>
  <si>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</si>
  <si>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</si>
  <si>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</si>
  <si>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</si>
  <si>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</si>
  <si>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</si>
  <si>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</si>
  <si>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</si>
  <si>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</si>
  <si>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</si>
  <si>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</si>
  <si>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</si>
  <si>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</si>
  <si>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</si>
  <si>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</si>
  <si>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</si>
  <si>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</si>
  <si>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</si>
  <si>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</si>
  <si>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</si>
  <si>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</si>
  <si>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</si>
  <si>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</si>
  <si>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</si>
  <si>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</si>
  <si>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</si>
  <si>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</si>
  <si>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</si>
  <si>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</si>
  <si>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</si>
  <si>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</si>
  <si>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</si>
  <si>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</si>
  <si>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</si>
  <si>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</si>
  <si>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</si>
  <si>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</si>
  <si>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</si>
  <si>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</si>
  <si>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</si>
  <si>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</si>
  <si>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</si>
  <si>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</si>
  <si>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</si>
  <si>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</si>
  <si>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</si>
  <si>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</si>
  <si>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</si>
  <si>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</si>
  <si>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</si>
  <si>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</si>
  <si>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</si>
  <si>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</si>
  <si>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</si>
  <si>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</si>
  <si>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</si>
  <si>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</si>
  <si>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</si>
  <si>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</si>
  <si>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</si>
  <si>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</si>
  <si>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</si>
  <si>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</si>
  <si>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</si>
  <si>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</si>
  <si>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</si>
  <si>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</si>
  <si>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</si>
  <si>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</si>
  <si>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</si>
  <si>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</si>
  <si>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</si>
  <si>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</si>
  <si>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</si>
  <si>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</si>
  <si>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</si>
  <si>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</si>
  <si>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</si>
  <si>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</si>
  <si>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</si>
  <si>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</si>
  <si>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</si>
  <si>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</si>
  <si>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</si>
  <si>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</si>
  <si>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</si>
  <si>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</si>
  <si>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</si>
  <si>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</si>
  <si>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</si>
  <si>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</si>
  <si>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</si>
  <si>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</si>
  <si>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</si>
  <si>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</si>
  <si>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</si>
  <si>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</si>
  <si>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</si>
  <si>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</si>
  <si>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</si>
  <si>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</si>
  <si>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</si>
  <si>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</si>
  <si>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</si>
  <si>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</si>
  <si>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</si>
  <si>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</si>
  <si>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</si>
  <si>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</si>
  <si>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</si>
  <si>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</si>
  <si>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</si>
  <si>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</si>
  <si>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</si>
  <si>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</si>
  <si>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</si>
  <si>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</si>
  <si>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</si>
  <si>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</si>
  <si>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</si>
  <si>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</si>
  <si>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</si>
  <si>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</si>
  <si>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</si>
  <si>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</si>
  <si>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</si>
  <si>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</si>
  <si>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</si>
  <si>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</si>
  <si>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</si>
  <si>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</si>
  <si>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</si>
  <si>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</si>
  <si>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</si>
  <si>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</si>
  <si>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</si>
  <si>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</si>
  <si>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</si>
  <si>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</si>
  <si>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</si>
  <si>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</si>
  <si>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</si>
  <si>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</si>
  <si>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</si>
  <si>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</si>
  <si>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</si>
  <si>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</si>
  <si>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</si>
  <si>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</si>
  <si>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</si>
  <si>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</si>
  <si>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</si>
  <si>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</si>
  <si>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</si>
  <si>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</si>
  <si>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</si>
  <si>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</si>
  <si>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</si>
  <si>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</si>
  <si>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</si>
  <si>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</si>
  <si>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</si>
  <si>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</si>
  <si>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</si>
  <si>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</si>
  <si>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</si>
  <si>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</si>
  <si>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</si>
  <si>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</si>
  <si>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</si>
  <si>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</si>
  <si>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</si>
  <si>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</si>
  <si>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</si>
  <si>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</si>
  <si>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</si>
  <si>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</si>
  <si>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</si>
  <si>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</si>
  <si>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</si>
  <si>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</si>
  <si>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</si>
  <si>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</si>
  <si>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</si>
  <si>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</si>
  <si>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</si>
  <si>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</si>
  <si>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</si>
  <si>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</si>
  <si>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</si>
  <si>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</si>
  <si>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</si>
  <si>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</si>
  <si>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</si>
  <si>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</si>
  <si>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</si>
  <si>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</si>
  <si>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</si>
  <si>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</si>
  <si>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</si>
  <si>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</si>
  <si>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</si>
  <si>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</si>
  <si>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</si>
  <si>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</si>
  <si>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</si>
  <si>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</si>
  <si>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</si>
  <si>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</si>
  <si>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</si>
  <si>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</si>
  <si>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</si>
  <si>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</si>
  <si>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</si>
  <si>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</si>
  <si>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</si>
  <si>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</si>
  <si>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</si>
  <si>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</si>
  <si>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</si>
  <si>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</si>
  <si>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</si>
  <si>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</si>
  <si>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</si>
  <si>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</si>
  <si>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</si>
  <si>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</si>
  <si>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</si>
  <si>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</si>
  <si>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</si>
  <si>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</si>
  <si>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</si>
  <si>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</si>
  <si>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</si>
  <si>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</si>
  <si>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</si>
  <si>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</si>
  <si>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</si>
  <si>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</si>
  <si>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</si>
  <si>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</si>
  <si>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</si>
  <si>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</si>
  <si>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</si>
  <si>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</si>
  <si>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</si>
  <si>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</si>
  <si>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</si>
  <si>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</si>
  <si>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</si>
  <si>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</si>
  <si>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</si>
  <si>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</si>
  <si>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</si>
  <si>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</si>
  <si>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</si>
  <si>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</si>
  <si>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</si>
  <si>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</si>
  <si>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</si>
  <si>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</si>
  <si>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</si>
  <si>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</si>
  <si>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</si>
  <si>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</si>
  <si>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</si>
  <si>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</si>
  <si>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</si>
  <si>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</si>
  <si>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</si>
  <si>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</si>
  <si>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</si>
  <si>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</si>
  <si>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</si>
  <si>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</si>
  <si>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</si>
  <si>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</si>
  <si>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</si>
  <si>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</si>
  <si>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</si>
  <si>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</si>
  <si>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</si>
  <si>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</si>
  <si>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</si>
  <si>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</si>
  <si>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</si>
  <si>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</si>
  <si>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</si>
  <si>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</si>
  <si>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</si>
  <si>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</si>
  <si>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</si>
  <si>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</si>
  <si>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</si>
  <si>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</si>
  <si>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</si>
  <si>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</si>
  <si>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</si>
  <si>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</si>
  <si>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</si>
  <si>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</si>
  <si>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</si>
  <si>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</si>
  <si>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</si>
  <si>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</si>
  <si>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</si>
  <si>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</si>
  <si>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</si>
  <si>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</si>
  <si>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</si>
  <si>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</si>
  <si>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</si>
  <si>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</si>
  <si>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</si>
  <si>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</si>
  <si>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</si>
  <si>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</si>
  <si>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</si>
  <si>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</si>
  <si>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</si>
  <si>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</si>
  <si>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</si>
  <si>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</si>
  <si>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</si>
  <si>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</si>
  <si>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</si>
  <si>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</si>
  <si>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</si>
  <si>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</si>
  <si>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</si>
  <si>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</si>
  <si>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</si>
  <si>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</si>
  <si>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</si>
  <si>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</si>
  <si>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</si>
  <si>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</si>
  <si>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</si>
  <si>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</si>
  <si>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</si>
  <si>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</si>
  <si>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</si>
  <si>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</si>
  <si>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</si>
  <si>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</si>
  <si>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</si>
  <si>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</si>
  <si>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</si>
  <si>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</si>
  <si>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</si>
  <si>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</si>
  <si>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</si>
  <si>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</si>
  <si>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</si>
  <si>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</si>
  <si>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</si>
  <si>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</si>
  <si>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</si>
  <si>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</si>
  <si>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</si>
  <si>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</si>
  <si>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</si>
  <si>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</si>
  <si>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</si>
  <si>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</si>
  <si>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</si>
  <si>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</si>
  <si>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</si>
  <si>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</si>
  <si>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</si>
  <si>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</si>
  <si>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</si>
  <si>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</si>
  <si>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</si>
  <si>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</si>
  <si>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</si>
  <si>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</si>
  <si>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</si>
  <si>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</si>
  <si>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</si>
  <si>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</si>
  <si>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</si>
  <si>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</si>
  <si>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</si>
  <si>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</si>
  <si>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</si>
  <si>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</si>
  <si>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</si>
  <si>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</si>
  <si>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</si>
  <si>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</si>
  <si>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</si>
  <si>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</si>
  <si>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</si>
  <si>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</si>
  <si>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</si>
  <si>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</si>
  <si>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</si>
  <si>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</si>
  <si>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</si>
  <si>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</si>
  <si>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</si>
  <si>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</si>
  <si>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</si>
  <si>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</si>
  <si>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</si>
  <si>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</si>
  <si>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</si>
  <si>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</si>
  <si>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</si>
  <si>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</si>
  <si>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</si>
  <si>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</si>
  <si>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</si>
  <si>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</si>
  <si>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</si>
  <si>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</si>
  <si>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</si>
  <si>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</si>
  <si>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</si>
  <si>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</si>
  <si>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</si>
  <si>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</si>
  <si>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</si>
  <si>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</si>
  <si>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</si>
  <si>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</si>
  <si>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</si>
  <si>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</si>
  <si>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</si>
  <si>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</si>
  <si>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</si>
  <si>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</si>
  <si>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</si>
  <si>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</si>
  <si>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</si>
  <si>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</si>
  <si>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</si>
  <si>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</si>
  <si>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</si>
  <si>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</si>
  <si>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</si>
  <si>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</si>
  <si>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</si>
  <si>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</si>
  <si>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</si>
  <si>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</si>
  <si>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</si>
  <si>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</si>
  <si>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</si>
  <si>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</si>
  <si>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</si>
  <si>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</si>
  <si>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</si>
  <si>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</si>
  <si>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</si>
  <si>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</si>
  <si>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</si>
  <si>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</si>
  <si>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</si>
  <si>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</si>
  <si>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</si>
  <si>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</si>
  <si>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</si>
  <si>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</si>
  <si>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</si>
  <si>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</si>
  <si>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</si>
  <si>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</si>
  <si>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</si>
  <si>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</si>
  <si>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</si>
  <si>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</si>
  <si>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</si>
  <si>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</si>
  <si>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</si>
  <si>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</si>
  <si>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</si>
  <si>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</si>
  <si>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</si>
  <si>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</si>
  <si>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</si>
  <si>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</si>
  <si>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</si>
  <si>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</si>
  <si>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</si>
  <si>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</si>
  <si>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</si>
  <si>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</si>
  <si>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</si>
  <si>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</si>
  <si>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</si>
  <si>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</si>
  <si>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</si>
  <si>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</si>
  <si>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</si>
  <si>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</si>
  <si>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</si>
  <si>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</si>
  <si>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</si>
  <si>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</si>
  <si>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</si>
  <si>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</si>
  <si>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</si>
  <si>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</si>
  <si>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</si>
  <si>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</si>
  <si>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</si>
  <si>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</si>
  <si>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</si>
  <si>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</si>
  <si>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</si>
  <si>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</si>
  <si>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</si>
  <si>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</si>
  <si>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</si>
  <si>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</si>
  <si>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</si>
  <si>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</si>
  <si>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</si>
  <si>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</si>
  <si>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</si>
  <si>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</si>
  <si>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</si>
  <si>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</si>
  <si>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</si>
  <si>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</si>
  <si>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</si>
  <si>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</si>
  <si>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</si>
  <si>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</si>
  <si>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</si>
  <si>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</si>
  <si>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</si>
  <si>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</si>
  <si>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</si>
  <si>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</si>
  <si>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</si>
  <si>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</si>
  <si>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</si>
  <si>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</si>
  <si>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</si>
  <si>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</si>
  <si>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</si>
  <si>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</si>
  <si>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</si>
  <si>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</si>
  <si>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</si>
  <si>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</si>
  <si>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</si>
  <si>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</si>
  <si>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</si>
  <si>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</si>
  <si>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</si>
  <si>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</si>
  <si>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</si>
  <si>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</si>
  <si>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</si>
  <si>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</si>
  <si>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</si>
  <si>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</si>
  <si>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</si>
  <si>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</si>
  <si>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</si>
  <si>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</si>
  <si>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</si>
  <si>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</si>
  <si>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</si>
  <si>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</si>
  <si>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</si>
  <si>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</si>
  <si>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</si>
  <si>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</si>
  <si>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</si>
  <si>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</si>
  <si>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</si>
  <si>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</si>
  <si>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</si>
  <si>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</si>
  <si>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</si>
  <si>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</si>
  <si>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</si>
  <si>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</si>
  <si>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</si>
  <si>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</si>
  <si>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</si>
  <si>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</si>
  <si>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</si>
  <si>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</si>
  <si>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</si>
  <si>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</si>
  <si>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</si>
  <si>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</si>
  <si>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</si>
  <si>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</si>
  <si>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</si>
  <si>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</si>
  <si>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</si>
  <si>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</si>
  <si>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</si>
  <si>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</si>
  <si>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</si>
  <si>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</si>
  <si>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</si>
  <si>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</si>
  <si>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</si>
  <si>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</si>
  <si>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</si>
  <si>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</si>
  <si>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</si>
  <si>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</si>
  <si>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</si>
  <si>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</si>
  <si>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</si>
  <si>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</si>
  <si>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</si>
  <si>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</si>
  <si>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</si>
  <si>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</si>
  <si>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</si>
  <si>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</si>
  <si>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</si>
  <si>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</si>
  <si>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</si>
  <si>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</si>
  <si>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</si>
  <si>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</si>
  <si>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</si>
  <si>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</si>
  <si>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</si>
  <si>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</si>
  <si>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</si>
  <si>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</si>
  <si>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</si>
  <si>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</si>
  <si>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</si>
  <si>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</si>
  <si>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</si>
  <si>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</si>
  <si>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</si>
  <si>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</si>
  <si>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</si>
  <si>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</si>
  <si>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</si>
  <si>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</si>
  <si>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</si>
  <si>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</si>
  <si>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</si>
  <si>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</si>
  <si>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</si>
  <si>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</si>
  <si>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</si>
  <si>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</si>
  <si>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</si>
  <si>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</si>
  <si>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</si>
  <si>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</si>
  <si>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</si>
  <si>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</si>
  <si>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</si>
  <si>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</si>
  <si>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</si>
  <si>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</si>
  <si>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</si>
  <si>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</si>
  <si>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</si>
  <si>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</si>
  <si>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</si>
  <si>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</si>
  <si>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</si>
  <si>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</si>
  <si>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</si>
  <si>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</si>
  <si>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</si>
  <si>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</si>
  <si>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</si>
  <si>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</si>
  <si>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</si>
  <si>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</si>
  <si>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</si>
  <si>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</si>
  <si>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</si>
  <si>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</si>
  <si>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</si>
  <si>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</si>
  <si>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</si>
  <si>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</si>
  <si>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</si>
  <si>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</si>
  <si>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</si>
  <si>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</si>
  <si>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</si>
  <si>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</si>
  <si>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</si>
  <si>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</si>
  <si>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</si>
  <si>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</si>
  <si>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</si>
  <si>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</si>
  <si>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</si>
  <si>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</si>
  <si>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</si>
  <si>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</si>
  <si>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</si>
  <si>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</si>
  <si>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</si>
  <si>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</si>
  <si>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</si>
  <si>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</si>
  <si>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</si>
  <si>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</si>
  <si>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</si>
  <si>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</si>
  <si>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</si>
  <si>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</si>
  <si>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</si>
  <si>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</si>
  <si>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</si>
  <si>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</si>
  <si>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</si>
  <si>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</si>
  <si>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</si>
  <si>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</si>
  <si>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</si>
  <si>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</si>
  <si>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</si>
  <si>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</si>
  <si>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</si>
  <si>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</si>
  <si>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</si>
  <si>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</si>
  <si>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</si>
  <si>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</si>
  <si>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</si>
  <si>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</si>
  <si>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</si>
  <si>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</si>
  <si>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</si>
  <si>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</si>
  <si>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</si>
  <si>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</si>
  <si>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</si>
  <si>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</si>
  <si>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</si>
  <si>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</si>
  <si>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</si>
  <si>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</si>
  <si>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</si>
  <si>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</si>
  <si>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</si>
  <si>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</si>
  <si>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</si>
  <si>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</si>
  <si>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</si>
  <si>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</si>
  <si>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</si>
  <si>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</si>
  <si>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</si>
  <si>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</si>
  <si>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</si>
  <si>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</si>
  <si>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</si>
  <si>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</si>
  <si>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</si>
  <si>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</si>
  <si>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</si>
  <si>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</si>
  <si>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</si>
  <si>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</si>
  <si>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</si>
  <si>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</si>
  <si>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</si>
  <si>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</si>
  <si>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</si>
  <si>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</si>
  <si>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</si>
  <si>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</si>
  <si>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</si>
  <si>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</si>
  <si>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</si>
  <si>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</si>
  <si>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</si>
  <si>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</si>
  <si>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</si>
  <si>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</si>
  <si>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</si>
  <si>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</si>
  <si>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</si>
  <si>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</si>
  <si>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</si>
  <si>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</si>
  <si>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</si>
  <si>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</si>
  <si>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</si>
  <si>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</si>
  <si>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</si>
  <si>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</si>
  <si>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</si>
  <si>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</si>
  <si>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</si>
  <si>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</si>
  <si>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</si>
  <si>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</si>
  <si>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</si>
  <si>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</si>
  <si>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</si>
  <si>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</si>
  <si>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</si>
  <si>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</si>
  <si>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</si>
  <si>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</si>
  <si>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</si>
  <si>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</si>
  <si>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</si>
  <si>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</si>
  <si>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</si>
  <si>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</si>
  <si>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</si>
  <si>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</si>
  <si>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</si>
  <si>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</si>
  <si>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</si>
  <si>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</si>
  <si>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</si>
  <si>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</si>
  <si>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</si>
  <si>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</si>
  <si>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</si>
  <si>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</si>
  <si>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</si>
  <si>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</si>
  <si>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</si>
  <si>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</si>
  <si>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</si>
  <si>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</si>
  <si>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</si>
  <si>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</si>
  <si>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</si>
  <si>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</si>
  <si>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</si>
  <si>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</si>
  <si>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</si>
  <si>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</si>
  <si>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</si>
  <si>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</si>
  <si>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</si>
  <si>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</si>
  <si>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</si>
  <si>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</si>
  <si>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</si>
  <si>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</si>
  <si>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</si>
  <si>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</si>
  <si>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</si>
  <si>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</si>
  <si>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</si>
  <si>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</si>
  <si>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</si>
  <si>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</si>
  <si>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</si>
  <si>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</si>
  <si>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</si>
  <si>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</si>
  <si>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</si>
  <si>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</si>
  <si>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</si>
  <si>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</si>
  <si>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</si>
  <si>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</si>
  <si>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</si>
  <si>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</si>
  <si>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</si>
  <si>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</si>
  <si>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</si>
  <si>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</si>
  <si>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</si>
  <si>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</si>
  <si>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</si>
  <si>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</si>
  <si>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</si>
  <si>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</si>
  <si>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</si>
  <si>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</si>
  <si>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</si>
  <si>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</si>
  <si>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</si>
  <si>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</si>
  <si>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</si>
  <si>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</si>
  <si>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</si>
  <si>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</si>
  <si>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</si>
  <si>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</si>
  <si>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</si>
  <si>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</si>
  <si>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</si>
  <si>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</si>
  <si>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</si>
  <si>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</si>
  <si>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</si>
  <si>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</si>
  <si>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</si>
  <si>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</si>
  <si>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</si>
  <si>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</si>
  <si>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</si>
  <si>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</si>
  <si>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</si>
  <si>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</si>
  <si>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</si>
  <si>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</si>
  <si>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</si>
  <si>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</si>
  <si>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</si>
  <si>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</si>
  <si>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</si>
  <si>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</si>
  <si>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</si>
  <si>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</si>
  <si>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</si>
  <si>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</si>
  <si>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</si>
  <si>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</si>
  <si>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</si>
  <si>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</si>
  <si>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</si>
  <si>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</si>
  <si>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</si>
  <si>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</si>
  <si>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</si>
  <si>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</si>
  <si>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</si>
  <si>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</si>
  <si>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</si>
  <si>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</si>
  <si>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</si>
  <si>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</si>
  <si>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</si>
  <si>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</si>
  <si>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</si>
  <si>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</si>
  <si>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</si>
  <si>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</si>
  <si>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</si>
  <si>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</si>
  <si>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</si>
  <si>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</si>
  <si>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</si>
  <si>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</si>
  <si>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</si>
  <si>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</si>
  <si>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</si>
  <si>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</si>
  <si>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</si>
  <si>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</si>
  <si>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</si>
  <si>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</si>
  <si>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</si>
  <si>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</si>
  <si>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</si>
  <si>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</si>
  <si>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</si>
  <si>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</si>
  <si>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</si>
  <si>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</si>
  <si>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</si>
  <si>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</si>
  <si>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</si>
  <si>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</si>
  <si>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</si>
  <si>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</si>
  <si>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</si>
  <si>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</si>
  <si>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</si>
  <si>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</si>
  <si>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</si>
  <si>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</si>
  <si>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</si>
  <si>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</si>
  <si>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</si>
  <si>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</si>
  <si>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</si>
  <si>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</si>
  <si>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</si>
  <si>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</si>
  <si>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</si>
  <si>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</si>
  <si>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</si>
  <si>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</si>
  <si>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</si>
  <si>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</si>
  <si>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</si>
  <si>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</si>
  <si>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</si>
  <si>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</si>
  <si>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</si>
  <si>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</si>
  <si>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</si>
  <si>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</si>
  <si>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</si>
  <si>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</si>
  <si>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</si>
  <si>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</si>
  <si>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</si>
  <si>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</si>
  <si>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</si>
  <si>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</si>
  <si>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</si>
  <si>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</si>
  <si>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</si>
  <si>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</si>
  <si>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</si>
  <si>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</si>
  <si>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</si>
  <si>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</si>
  <si>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</si>
  <si>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</si>
  <si>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</si>
  <si>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</si>
  <si>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</si>
  <si>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</si>
  <si>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</si>
  <si>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</si>
  <si>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</si>
  <si>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</si>
  <si>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</si>
  <si>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</si>
  <si>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</si>
  <si>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</si>
  <si>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</si>
  <si>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</si>
  <si>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</si>
  <si>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</si>
  <si>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</si>
  <si>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</si>
  <si>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</si>
  <si>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</si>
  <si>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</si>
  <si>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</si>
  <si>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</si>
  <si>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</si>
  <si>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</si>
  <si>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</si>
  <si>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</si>
  <si>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</si>
  <si>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</si>
  <si>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</si>
  <si>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</si>
  <si>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</si>
  <si>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</si>
  <si>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</si>
  <si>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</si>
  <si>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</si>
  <si>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</si>
  <si>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</si>
  <si>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</si>
  <si>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</si>
  <si>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</si>
  <si>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</si>
  <si>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</si>
  <si>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</si>
  <si>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</si>
  <si>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</si>
  <si>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</si>
  <si>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</si>
  <si>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</si>
  <si>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</si>
  <si>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</si>
  <si>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</si>
  <si>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</si>
  <si>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</si>
  <si>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</si>
  <si>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</si>
  <si>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</si>
  <si>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</si>
  <si>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</si>
  <si>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</si>
  <si>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</si>
  <si>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</si>
  <si>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</si>
  <si>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</si>
  <si>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</si>
  <si>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</si>
  <si>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</si>
  <si>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</si>
  <si>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</si>
  <si>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</si>
  <si>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</si>
  <si>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</si>
  <si>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</si>
  <si>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</si>
  <si>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</si>
  <si>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</si>
  <si>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</si>
  <si>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</si>
  <si>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</si>
  <si>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</si>
  <si>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</si>
  <si>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</si>
  <si>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</si>
  <si>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</si>
  <si>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</si>
  <si>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</si>
  <si>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</si>
  <si>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</si>
  <si>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</si>
  <si>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</si>
  <si>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</si>
  <si>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</si>
  <si>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</si>
  <si>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</si>
  <si>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</si>
  <si>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</si>
  <si>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</si>
  <si>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</si>
  <si>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</si>
  <si>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</si>
  <si>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</si>
  <si>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</si>
  <si>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</si>
  <si>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</si>
  <si>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</si>
  <si>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</si>
  <si>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</si>
  <si>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</si>
  <si>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</si>
  <si>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</si>
  <si>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</si>
  <si>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</si>
  <si>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</si>
  <si>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</si>
  <si>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</si>
  <si>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</si>
  <si>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</si>
  <si>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</si>
  <si>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</si>
  <si>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</si>
  <si>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</si>
  <si>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</si>
  <si>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</si>
  <si>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</si>
  <si>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</si>
  <si>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</si>
  <si>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</si>
  <si>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</si>
  <si>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</si>
  <si>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</si>
  <si>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</si>
  <si>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</si>
  <si>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</si>
  <si>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</si>
  <si>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</si>
  <si>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</si>
  <si>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</si>
  <si>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</si>
  <si>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</si>
  <si>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</si>
  <si>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</si>
  <si>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</si>
  <si>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</si>
  <si>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</si>
  <si>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</si>
  <si>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</si>
  <si>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</si>
  <si>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</si>
  <si>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</si>
  <si>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</si>
  <si>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</si>
  <si>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</si>
  <si>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</si>
  <si>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</si>
  <si>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</si>
  <si>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</si>
  <si>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</si>
  <si>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</si>
  <si>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</si>
  <si>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</si>
  <si>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</si>
  <si>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</si>
  <si>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</si>
  <si>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</si>
  <si>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</si>
  <si>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</si>
  <si>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</si>
  <si>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</si>
  <si>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</si>
  <si>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</si>
  <si>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</si>
  <si>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</si>
  <si>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</si>
  <si>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</si>
  <si>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</si>
  <si>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</si>
  <si>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</si>
  <si>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</si>
  <si>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</si>
  <si>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</si>
  <si>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</si>
  <si>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</si>
  <si>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</si>
  <si>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</si>
  <si>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</si>
  <si>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</si>
  <si>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</si>
  <si>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</si>
  <si>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</si>
  <si>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</si>
  <si>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</si>
  <si>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</si>
  <si>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</si>
  <si>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</si>
  <si>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</si>
  <si>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</si>
  <si>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</si>
  <si>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</si>
  <si>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</si>
  <si>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</si>
  <si>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</si>
  <si>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</si>
  <si>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</si>
  <si>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</si>
  <si>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</si>
  <si>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</si>
  <si>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</si>
  <si>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</si>
  <si>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</si>
  <si>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</si>
  <si>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</si>
  <si>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</si>
  <si>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</si>
  <si>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</si>
  <si>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</si>
  <si>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</si>
  <si>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</si>
  <si>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</si>
  <si>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</si>
  <si>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</si>
  <si>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</si>
  <si>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</si>
  <si>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</si>
  <si>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</si>
  <si>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</si>
  <si>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</si>
  <si>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</si>
  <si>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</si>
  <si>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</si>
  <si>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</si>
  <si>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</si>
  <si>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</si>
  <si>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</si>
  <si>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</si>
  <si>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</si>
  <si>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</si>
  <si>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</si>
  <si>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</si>
  <si>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</si>
  <si>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</si>
  <si>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</si>
  <si>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</si>
  <si>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</si>
  <si>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</si>
  <si>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</si>
  <si>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</si>
  <si>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</si>
  <si>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</si>
  <si>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</si>
  <si>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</si>
  <si>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</si>
  <si>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</si>
  <si>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</si>
  <si>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</si>
  <si>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</si>
  <si>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</si>
  <si>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</si>
  <si>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</si>
  <si>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</si>
  <si>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</si>
  <si>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</si>
  <si>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</si>
  <si>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</si>
  <si>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</si>
  <si>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</si>
  <si>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</si>
  <si>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</si>
  <si>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</si>
  <si>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</si>
  <si>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</si>
  <si>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</si>
  <si>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</si>
  <si>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</si>
  <si>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</si>
  <si>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</si>
  <si>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</si>
  <si>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</si>
  <si>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</si>
  <si>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</si>
  <si>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</si>
  <si>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</si>
  <si>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</si>
  <si>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</si>
  <si>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</si>
  <si>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</si>
  <si>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</si>
  <si>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</si>
  <si>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</si>
  <si>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</si>
  <si>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</si>
  <si>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</si>
  <si>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</si>
  <si>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</si>
  <si>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</si>
  <si>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</si>
  <si>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</si>
  <si>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</si>
  <si>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</si>
  <si>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</si>
  <si>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</si>
  <si>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</si>
  <si>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</si>
  <si>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</si>
  <si>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</si>
  <si>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</si>
  <si>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</si>
  <si>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</si>
  <si>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</si>
  <si>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</si>
  <si>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</si>
  <si>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</si>
  <si>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</si>
  <si>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</si>
  <si>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</si>
  <si>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</si>
  <si>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</si>
  <si>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</si>
  <si>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</si>
  <si>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</si>
  <si>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</si>
  <si>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</si>
  <si>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</si>
  <si>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</si>
  <si>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</si>
  <si>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</si>
  <si>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</si>
  <si>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</si>
  <si>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</si>
  <si>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</si>
  <si>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</si>
  <si>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</si>
  <si>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</si>
  <si>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</si>
  <si>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</si>
  <si>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</si>
  <si>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</si>
  <si>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</si>
  <si>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</si>
  <si>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</si>
  <si>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</si>
  <si>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</si>
  <si>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</si>
  <si>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</si>
  <si>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</si>
  <si>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</si>
  <si>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</si>
  <si>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</si>
  <si>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</si>
  <si>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</si>
  <si>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</si>
  <si>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</si>
  <si>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</si>
  <si>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</si>
  <si>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</si>
  <si>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</si>
  <si>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</si>
  <si>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</si>
  <si>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</si>
  <si>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</si>
  <si>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</si>
  <si>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</si>
  <si>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</si>
  <si>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</si>
  <si>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</si>
  <si>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</si>
  <si>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</si>
  <si>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</si>
  <si>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</si>
  <si>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</si>
  <si>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</si>
  <si>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</si>
  <si>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</si>
  <si>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</si>
  <si>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</si>
  <si>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</si>
  <si>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</si>
  <si>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</si>
  <si>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</si>
  <si>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</si>
  <si>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</si>
  <si>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</si>
  <si>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</si>
  <si>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</si>
  <si>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</si>
  <si>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</si>
  <si>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</si>
  <si>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</si>
  <si>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</si>
  <si>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</si>
  <si>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</si>
  <si>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</si>
  <si>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</si>
  <si>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</si>
  <si>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</si>
  <si>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</si>
  <si>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</si>
  <si>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</si>
  <si>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</si>
  <si>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</si>
  <si>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</si>
  <si>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</si>
  <si>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</si>
  <si>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</si>
  <si>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</si>
  <si>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</si>
  <si>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</si>
  <si>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</si>
  <si>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</si>
  <si>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</si>
  <si>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</si>
  <si>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</si>
  <si>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</si>
  <si>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</si>
  <si>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</si>
  <si>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</si>
  <si>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</si>
  <si>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</si>
  <si>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</si>
  <si>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</si>
  <si>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</si>
  <si>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</si>
  <si>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</si>
  <si>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</si>
  <si>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</si>
  <si>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</si>
  <si>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</si>
  <si>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</si>
  <si>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</si>
  <si>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</si>
  <si>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</si>
  <si>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</si>
  <si>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</si>
  <si>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</si>
  <si>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</si>
  <si>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</si>
  <si>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</si>
  <si>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</si>
  <si>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</si>
  <si>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</si>
  <si>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</si>
  <si>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</si>
  <si>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</si>
  <si>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</si>
  <si>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</si>
  <si>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</si>
  <si>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</si>
  <si>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</si>
  <si>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</si>
  <si>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</si>
  <si>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</si>
  <si>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</si>
  <si>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</si>
  <si>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</si>
  <si>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</si>
  <si>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</si>
  <si>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</si>
  <si>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</si>
  <si>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</si>
  <si>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</si>
  <si>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</si>
  <si>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</si>
  <si>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</si>
  <si>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</si>
  <si>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</si>
  <si>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</si>
  <si>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</si>
  <si>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</si>
  <si>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</si>
  <si>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</si>
  <si>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</si>
  <si>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</si>
  <si>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</si>
  <si>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</si>
  <si>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</si>
  <si>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</si>
  <si>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</si>
  <si>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</si>
  <si>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</si>
  <si>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</si>
  <si>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</si>
  <si>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</si>
  <si>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</si>
  <si>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</si>
  <si>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</si>
  <si>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</si>
  <si>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</si>
  <si>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</si>
  <si>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</si>
  <si>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</si>
  <si>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</si>
  <si>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</si>
  <si>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</si>
  <si>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</si>
  <si>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</si>
  <si>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</si>
  <si>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</si>
  <si>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</si>
  <si>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</si>
  <si>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</si>
  <si>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</si>
  <si>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</si>
  <si>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</si>
  <si>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</si>
  <si>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</si>
  <si>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</si>
  <si>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</si>
  <si>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</si>
  <si>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</si>
  <si>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</si>
  <si>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</si>
  <si>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</si>
  <si>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</si>
  <si>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</si>
  <si>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</si>
  <si>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</si>
  <si>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</si>
  <si>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</si>
  <si>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</si>
  <si>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</si>
  <si>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</si>
  <si>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</si>
  <si>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</si>
  <si>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</si>
  <si>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</si>
  <si>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</si>
  <si>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</si>
  <si>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</si>
  <si>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</si>
  <si>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</si>
  <si>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</si>
  <si>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</si>
  <si>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</si>
  <si>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</si>
  <si>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</si>
  <si>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</si>
  <si>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</si>
  <si>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</si>
  <si>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</si>
  <si>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</si>
  <si>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</si>
  <si>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</si>
  <si>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</si>
  <si>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</si>
  <si>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</si>
  <si>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</si>
  <si>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</si>
  <si>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</si>
  <si>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</si>
  <si>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</si>
  <si>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</si>
  <si>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</si>
  <si>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</si>
  <si>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</si>
  <si>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</si>
  <si>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</si>
  <si>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</si>
  <si>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</si>
  <si>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</si>
  <si>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</si>
  <si>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</si>
  <si>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</si>
  <si>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</si>
  <si>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</si>
  <si>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</si>
  <si>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</si>
  <si>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</si>
  <si>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</si>
  <si>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</si>
  <si>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</si>
  <si>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</si>
  <si>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</si>
  <si>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</si>
  <si>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</si>
  <si>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</si>
  <si>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</si>
  <si>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</si>
  <si>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</si>
  <si>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</si>
  <si>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</si>
  <si>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</si>
  <si>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</si>
  <si>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</si>
  <si>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</si>
  <si>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</si>
  <si>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</si>
  <si>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</si>
  <si>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</si>
  <si>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</si>
  <si>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</si>
  <si>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</si>
  <si>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</si>
  <si>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</si>
  <si>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</si>
  <si>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</si>
  <si>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</si>
  <si>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</si>
  <si>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</si>
  <si>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</si>
  <si>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</si>
  <si>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</si>
  <si>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</si>
  <si>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</si>
  <si>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</si>
  <si>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</si>
  <si>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</si>
  <si>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</si>
  <si>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</si>
  <si>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</si>
  <si>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</si>
  <si>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</si>
  <si>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</si>
  <si>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</si>
  <si>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</si>
  <si>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</si>
  <si>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</si>
  <si>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</si>
  <si>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</si>
  <si>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</si>
  <si>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</si>
  <si>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</si>
  <si>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</si>
  <si>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</si>
  <si>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</si>
  <si>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</si>
  <si>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</si>
  <si>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</si>
  <si>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</si>
  <si>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</si>
  <si>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</si>
  <si>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</si>
  <si>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</si>
  <si>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</si>
  <si>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</si>
  <si>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</si>
  <si>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</si>
  <si>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</si>
  <si>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</si>
  <si>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</si>
  <si>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</si>
  <si>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</si>
  <si>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</si>
  <si>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</si>
  <si>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</si>
  <si>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</si>
  <si>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</si>
  <si>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</si>
  <si>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</si>
  <si>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</si>
  <si>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</si>
  <si>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</si>
  <si>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</si>
  <si>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</si>
  <si>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</si>
  <si>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</si>
  <si>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</si>
  <si>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</si>
  <si>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</si>
  <si>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</si>
  <si>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</si>
  <si>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</si>
  <si>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</si>
  <si>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</si>
  <si>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</si>
  <si>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</si>
  <si>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</si>
  <si>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</si>
  <si>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</si>
  <si>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</si>
  <si>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</si>
  <si>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</si>
  <si>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</si>
  <si>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</si>
  <si>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</si>
  <si>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</si>
  <si>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</si>
  <si>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</si>
  <si>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</si>
  <si>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</si>
  <si>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</si>
  <si>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</si>
  <si>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</si>
  <si>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</si>
  <si>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</si>
  <si>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</si>
  <si>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</si>
  <si>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</si>
  <si>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</si>
  <si>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</si>
  <si>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</si>
  <si>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</si>
  <si>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</si>
  <si>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</si>
  <si>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</si>
  <si>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</si>
  <si>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</si>
  <si>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</si>
  <si>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</si>
  <si>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</si>
  <si>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</si>
  <si>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</si>
  <si>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</si>
  <si>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</si>
  <si>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</si>
  <si>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</si>
  <si>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</si>
  <si>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</si>
  <si>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</si>
  <si>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</si>
  <si>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</si>
  <si>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</si>
  <si>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</si>
  <si>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</si>
  <si>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</si>
  <si>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</si>
  <si>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</si>
  <si>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</si>
  <si>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</si>
  <si>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</si>
  <si>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</si>
  <si>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</si>
  <si>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</si>
  <si>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</si>
  <si>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</si>
  <si>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</si>
  <si>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</si>
  <si>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</si>
  <si>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</si>
  <si>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</si>
  <si>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</si>
  <si>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</si>
  <si>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</si>
  <si>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</si>
  <si>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</si>
  <si>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</si>
  <si>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</si>
  <si>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</si>
  <si>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</si>
  <si>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</si>
  <si>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</si>
  <si>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</si>
  <si>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</si>
  <si>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</si>
  <si>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</si>
  <si>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</si>
  <si>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</si>
  <si>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</si>
  <si>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</si>
  <si>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</si>
  <si>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</si>
  <si>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</si>
  <si>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</si>
  <si>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</si>
  <si>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</si>
  <si>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</si>
  <si>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</si>
  <si>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</si>
  <si>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</si>
  <si>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</si>
  <si>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</si>
  <si>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</si>
  <si>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</si>
  <si>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</si>
  <si>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</si>
  <si>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</si>
  <si>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</si>
  <si>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</si>
  <si>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</si>
  <si>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</si>
  <si>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</si>
  <si>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</si>
  <si>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</si>
  <si>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</si>
  <si>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</si>
  <si>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</si>
  <si>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</si>
  <si>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</si>
  <si>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</si>
  <si>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</si>
  <si>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</si>
  <si>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</si>
  <si>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</si>
  <si>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</si>
  <si>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</si>
  <si>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</si>
  <si>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</si>
  <si>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</si>
  <si>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</si>
  <si>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</si>
  <si>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</si>
  <si>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</si>
  <si>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</si>
  <si>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</si>
  <si>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</si>
  <si>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</si>
  <si>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</si>
  <si>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</si>
  <si>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</si>
  <si>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</si>
  <si>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</si>
  <si>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</si>
  <si>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</si>
  <si>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</si>
  <si>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</si>
  <si>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</si>
  <si>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</si>
  <si>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</si>
  <si>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</si>
  <si>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</si>
  <si>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</si>
  <si>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</si>
  <si>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</si>
  <si>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</si>
  <si>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</si>
  <si>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</si>
  <si>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</si>
  <si>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</si>
  <si>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</si>
  <si>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</si>
  <si>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</si>
  <si>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</si>
  <si>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</si>
  <si>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</si>
  <si>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</si>
  <si>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</si>
  <si>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</si>
  <si>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</si>
  <si>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</si>
  <si>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</si>
  <si>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</si>
  <si>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</si>
  <si>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</si>
  <si>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</si>
  <si>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</si>
  <si>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</si>
  <si>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</si>
  <si>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</si>
  <si>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</si>
  <si>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</si>
  <si>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</si>
  <si>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</si>
  <si>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</si>
  <si>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</si>
  <si>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</si>
  <si>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</si>
  <si>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</si>
  <si>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</si>
  <si>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</si>
  <si>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</si>
  <si>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</si>
  <si>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</si>
  <si>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</si>
  <si>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</si>
  <si>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</si>
  <si>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</si>
  <si>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</si>
  <si>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</si>
  <si>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</si>
  <si>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</si>
  <si>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</si>
  <si>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</si>
  <si>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</si>
  <si>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</si>
  <si>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</si>
  <si>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</si>
  <si>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</si>
  <si>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</si>
  <si>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</si>
  <si>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</si>
  <si>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</si>
  <si>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</si>
  <si>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</si>
  <si>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</si>
  <si>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</si>
  <si>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</si>
  <si>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</si>
  <si>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</si>
  <si>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</si>
  <si>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</si>
  <si>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</si>
  <si>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</si>
  <si>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</si>
  <si>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</si>
  <si>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</si>
  <si>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</si>
  <si>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</si>
  <si>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</si>
  <si>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</si>
  <si>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</si>
  <si>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</si>
  <si>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</si>
  <si>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</si>
  <si>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</si>
  <si>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</si>
  <si>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</si>
  <si>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</si>
  <si>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</si>
  <si>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</si>
  <si>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</si>
  <si>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</si>
  <si>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</si>
  <si>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</si>
  <si>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</si>
  <si>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</si>
  <si>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</si>
  <si>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</si>
  <si>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</si>
  <si>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</si>
  <si>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</si>
  <si>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</si>
  <si>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</si>
  <si>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</si>
  <si>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</si>
  <si>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</si>
  <si>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</si>
  <si>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</si>
  <si>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</si>
  <si>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</si>
  <si>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</si>
  <si>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</si>
  <si>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</si>
  <si>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</si>
  <si>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</si>
  <si>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</si>
  <si>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</si>
  <si>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</si>
  <si>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</si>
  <si>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</si>
  <si>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</si>
  <si>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</si>
  <si>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</si>
  <si>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</si>
  <si>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</si>
  <si>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</si>
  <si>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</si>
  <si>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</si>
  <si>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</si>
  <si>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</si>
  <si>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</si>
  <si>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</si>
  <si>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</si>
  <si>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</si>
  <si>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</si>
  <si>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</si>
  <si>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</si>
  <si>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</si>
  <si>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</si>
  <si>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</si>
  <si>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</si>
  <si>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</si>
  <si>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</si>
  <si>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</si>
  <si>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</si>
  <si>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</si>
  <si>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</si>
  <si>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</si>
  <si>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</si>
  <si>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</si>
  <si>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</si>
  <si>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</si>
  <si>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</si>
  <si>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</si>
  <si>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</si>
  <si>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</si>
  <si>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</si>
  <si>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</si>
  <si>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</si>
  <si>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</si>
  <si>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</si>
  <si>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</si>
  <si>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</si>
  <si>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</si>
  <si>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</si>
  <si>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</si>
  <si>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</si>
  <si>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</si>
  <si>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</si>
  <si>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</si>
  <si>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</si>
  <si>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</si>
  <si>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</si>
  <si>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</si>
  <si>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</si>
  <si>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</si>
  <si>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</si>
  <si>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</si>
  <si>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</si>
  <si>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</si>
  <si>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</si>
  <si>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</si>
  <si>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</si>
  <si>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</si>
  <si>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</si>
  <si>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</si>
  <si>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</si>
  <si>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</si>
  <si>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</si>
  <si>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</si>
  <si>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</si>
  <si>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</si>
  <si>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</si>
  <si>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</si>
  <si>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</si>
  <si>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</si>
  <si>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</si>
  <si>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</si>
  <si>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</si>
  <si>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</si>
  <si>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</si>
  <si>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</si>
  <si>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</si>
  <si>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</si>
  <si>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</si>
  <si>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</si>
  <si>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</si>
  <si>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</si>
  <si>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</si>
  <si>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</si>
  <si>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</si>
  <si>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</si>
  <si>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</si>
  <si>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</si>
  <si>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</si>
  <si>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</si>
  <si>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</si>
  <si>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</si>
  <si>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</si>
  <si>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</si>
  <si>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</si>
  <si>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</si>
  <si>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</si>
  <si>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</si>
  <si>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</si>
  <si>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</si>
  <si>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</si>
  <si>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</si>
  <si>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</si>
  <si>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</si>
  <si>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</si>
  <si>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</si>
  <si>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</si>
  <si>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</si>
  <si>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</si>
  <si>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</si>
  <si>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</si>
  <si>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</si>
  <si>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</si>
  <si>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</si>
  <si>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</si>
  <si>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</si>
  <si>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</si>
  <si>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</si>
  <si>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</si>
  <si>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</si>
  <si>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</si>
  <si>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</si>
  <si>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</si>
  <si>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</si>
  <si>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</si>
  <si>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</si>
  <si>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</si>
  <si>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</si>
  <si>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</si>
  <si>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</si>
  <si>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</si>
  <si>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</si>
  <si>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</si>
  <si>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</si>
  <si>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</si>
  <si>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</si>
  <si>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</si>
  <si>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</si>
  <si>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</si>
  <si>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</si>
  <si>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</si>
  <si>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</si>
  <si>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</si>
  <si>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</si>
  <si>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</si>
  <si>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</si>
  <si>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</si>
  <si>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</si>
  <si>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</si>
  <si>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</si>
  <si>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</si>
  <si>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</si>
  <si>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</si>
  <si>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</si>
  <si>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</si>
  <si>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</si>
  <si>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</si>
  <si>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</si>
  <si>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</si>
  <si>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</si>
  <si>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</si>
  <si>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</si>
  <si>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</si>
  <si>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</si>
  <si>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</si>
  <si>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</si>
  <si>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</si>
  <si>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</si>
  <si>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</si>
  <si>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</si>
  <si>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</si>
  <si>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</si>
  <si>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</si>
  <si>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</si>
  <si>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</si>
  <si>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</si>
  <si>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</si>
  <si>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</si>
  <si>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</si>
  <si>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</si>
  <si>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</si>
  <si>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</si>
  <si>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</si>
  <si>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</si>
  <si>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</si>
  <si>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</si>
  <si>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</si>
  <si>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</si>
  <si>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</si>
  <si>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</si>
  <si>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</si>
  <si>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</si>
  <si>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</si>
  <si>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</si>
  <si>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</si>
  <si>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</si>
  <si>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</si>
  <si>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</si>
  <si>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</si>
  <si>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</si>
  <si>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</si>
  <si>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</si>
  <si>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</si>
  <si>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</si>
  <si>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</si>
  <si>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</si>
  <si>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</si>
  <si>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</si>
  <si>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</si>
  <si>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</si>
  <si>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</si>
  <si>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</si>
  <si>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</si>
  <si>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</si>
  <si>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</si>
  <si>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</si>
  <si>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</si>
  <si>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</si>
  <si>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</si>
  <si>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</si>
  <si>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</si>
  <si>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</si>
  <si>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</si>
  <si>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</si>
  <si>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</si>
  <si>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</si>
  <si>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</si>
  <si>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</si>
  <si>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</si>
  <si>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</si>
  <si>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</si>
  <si>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</si>
  <si>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</si>
  <si>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</si>
  <si>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</si>
  <si>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</si>
  <si>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</si>
  <si>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</si>
  <si>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</si>
  <si>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</si>
  <si>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</si>
  <si>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</si>
  <si>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</si>
  <si>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</si>
  <si>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</si>
  <si>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</si>
  <si>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</si>
  <si>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</si>
  <si>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</si>
  <si>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</si>
  <si>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</si>
  <si>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</si>
  <si>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</si>
  <si>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</si>
  <si>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</si>
  <si>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</si>
  <si>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</si>
  <si>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</si>
  <si>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</si>
  <si>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</si>
  <si>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</si>
  <si>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</si>
  <si>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</si>
  <si>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</si>
  <si>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</si>
  <si>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</si>
  <si>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</si>
  <si>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</si>
  <si>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</si>
  <si>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</si>
  <si>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</si>
  <si>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</si>
  <si>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</si>
  <si>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</si>
  <si>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</si>
  <si>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</si>
  <si>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</si>
  <si>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</si>
  <si>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</si>
  <si>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</si>
  <si>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</si>
  <si>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</si>
  <si>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</si>
  <si>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</si>
  <si>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</si>
  <si>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</si>
  <si>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</si>
  <si>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</si>
  <si>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</si>
  <si>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</si>
  <si>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</si>
  <si>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</si>
  <si>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</si>
  <si>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</si>
  <si>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</si>
  <si>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</si>
  <si>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</si>
  <si>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</si>
  <si>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</si>
  <si>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</si>
  <si>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</si>
  <si>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</si>
  <si>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</si>
  <si>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</si>
  <si>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</si>
  <si>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</si>
  <si>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</si>
  <si>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</si>
  <si>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</si>
  <si>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</si>
  <si>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</si>
  <si>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</si>
  <si>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</si>
  <si>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</si>
  <si>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</si>
  <si>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</si>
  <si>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</si>
  <si>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</si>
  <si>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</si>
  <si>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</si>
  <si>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</si>
  <si>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</si>
  <si>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</si>
  <si>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</si>
  <si>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</si>
  <si>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</si>
  <si>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</si>
  <si>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</si>
  <si>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</si>
  <si>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</si>
  <si>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</si>
  <si>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</si>
  <si>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</si>
  <si>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</si>
  <si>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</si>
  <si>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</si>
  <si>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</si>
  <si>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</si>
  <si>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</si>
  <si>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</si>
  <si>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</si>
  <si>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</si>
  <si>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</si>
  <si>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</si>
  <si>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</si>
  <si>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</si>
  <si>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</si>
  <si>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</si>
  <si>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</si>
  <si>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</si>
  <si>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</si>
  <si>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</si>
  <si>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</si>
  <si>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</si>
  <si>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</si>
  <si>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</si>
  <si>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</si>
  <si>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</si>
  <si>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</si>
  <si>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</si>
  <si>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</si>
  <si>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</si>
  <si>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</si>
  <si>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</si>
  <si>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</si>
  <si>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</si>
  <si>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</si>
  <si>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</si>
  <si>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</si>
  <si>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</si>
  <si>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</si>
  <si>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</si>
  <si>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</si>
  <si>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</si>
  <si>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</si>
  <si>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</si>
  <si>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</si>
  <si>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</si>
  <si>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</si>
  <si>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</si>
  <si>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</si>
  <si>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</si>
  <si>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</si>
  <si>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</si>
  <si>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</si>
  <si>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</si>
  <si>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</si>
  <si>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</si>
  <si>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</si>
  <si>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</si>
  <si>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</si>
  <si>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</si>
  <si>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</si>
  <si>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</si>
  <si>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</si>
  <si>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</si>
  <si>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</si>
  <si>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</si>
  <si>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</si>
  <si>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</si>
  <si>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</si>
  <si>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</si>
  <si>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</si>
  <si>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</si>
  <si>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</si>
  <si>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</si>
  <si>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</si>
  <si>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</si>
  <si>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</si>
  <si>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</si>
  <si>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</si>
  <si>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</si>
  <si>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</si>
  <si>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</si>
  <si>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</si>
  <si>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</si>
  <si>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</si>
  <si>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</si>
  <si>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</si>
  <si>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</si>
  <si>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</si>
  <si>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</si>
  <si>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</si>
  <si>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</si>
  <si>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</si>
  <si>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</si>
  <si>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</si>
  <si>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</si>
  <si>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</si>
  <si>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</si>
  <si>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</si>
  <si>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</si>
  <si>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</si>
  <si>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</si>
  <si>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</si>
  <si>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</si>
  <si>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</si>
  <si>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</si>
  <si>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</si>
  <si>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</si>
  <si>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</si>
  <si>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</si>
  <si>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</si>
  <si>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</si>
  <si>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</si>
  <si>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</si>
  <si>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</si>
  <si>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</si>
  <si>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</si>
  <si>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</si>
  <si>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</si>
  <si>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</si>
  <si>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</si>
  <si>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</si>
  <si>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</si>
  <si>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</si>
  <si>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</si>
  <si>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</si>
  <si>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</si>
  <si>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</si>
  <si>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</si>
  <si>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</si>
  <si>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</si>
  <si>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</si>
  <si>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</si>
  <si>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</si>
  <si>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</si>
  <si>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</si>
  <si>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</si>
  <si>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</si>
  <si>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</si>
  <si>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</si>
  <si>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</si>
  <si>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</si>
  <si>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</si>
  <si>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</si>
  <si>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</si>
  <si>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</si>
  <si>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</si>
  <si>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</si>
  <si>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</si>
  <si>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</si>
  <si>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</si>
  <si>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</si>
  <si>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</si>
  <si>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</si>
  <si>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</si>
  <si>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</si>
  <si>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</si>
  <si>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</si>
  <si>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</si>
  <si>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</si>
  <si>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</si>
  <si>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</si>
  <si>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</si>
  <si>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</si>
  <si>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</si>
  <si>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</si>
  <si>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</si>
  <si>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</si>
  <si>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</si>
  <si>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</si>
  <si>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</si>
  <si>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</si>
  <si>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</si>
  <si>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</si>
  <si>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</si>
  <si>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</si>
  <si>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</si>
  <si>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</si>
  <si>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</si>
  <si>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</si>
  <si>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</si>
  <si>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</si>
  <si>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</si>
  <si>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</si>
  <si>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</si>
  <si>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</si>
  <si>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</si>
  <si>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</si>
  <si>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</si>
  <si>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</si>
  <si>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</si>
  <si>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</si>
  <si>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</si>
  <si>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</si>
  <si>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</si>
  <si>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</si>
  <si>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</si>
  <si>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</si>
  <si>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</si>
  <si>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</si>
  <si>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</si>
  <si>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</si>
  <si>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</si>
  <si>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</si>
  <si>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</si>
  <si>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</si>
  <si>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</si>
  <si>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</si>
  <si>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</si>
  <si>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</si>
  <si>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</si>
  <si>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</si>
  <si>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</si>
  <si>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</si>
  <si>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</si>
  <si>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</si>
  <si>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</si>
  <si>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</si>
  <si>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</si>
  <si>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</si>
  <si>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</si>
  <si>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</si>
  <si>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</si>
  <si>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</si>
  <si>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</si>
  <si>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</si>
  <si>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</si>
  <si>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</si>
  <si>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</si>
  <si>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</si>
  <si>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</si>
  <si>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</si>
  <si>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</si>
  <si>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</si>
  <si>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</si>
  <si>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</si>
  <si>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</si>
  <si>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</si>
  <si>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</si>
  <si>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</si>
  <si>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</si>
  <si>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</si>
  <si>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</si>
  <si>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</si>
  <si>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</si>
  <si>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</si>
  <si>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</si>
  <si>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</si>
  <si>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</si>
  <si>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</si>
  <si>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</si>
  <si>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</si>
  <si>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</si>
  <si>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</si>
  <si>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</si>
  <si>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</si>
  <si>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</si>
  <si>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</si>
  <si>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</si>
  <si>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</si>
  <si>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</si>
  <si>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</si>
  <si>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</si>
  <si>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</si>
  <si>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</si>
  <si>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</si>
  <si>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</si>
  <si>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</si>
  <si>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</si>
  <si>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</si>
  <si>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</si>
  <si>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</si>
  <si>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</si>
  <si>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</si>
  <si>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</si>
  <si>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</si>
  <si>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</si>
  <si>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</si>
  <si>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</si>
  <si>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</si>
  <si>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</si>
  <si>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</si>
  <si>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</si>
  <si>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</si>
  <si>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</si>
  <si>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</si>
  <si>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</si>
  <si>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</si>
  <si>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</si>
  <si>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</si>
  <si>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</si>
  <si>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</si>
  <si>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</si>
  <si>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</si>
  <si>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</si>
  <si>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</si>
  <si>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</si>
  <si>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</si>
  <si>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</si>
  <si>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</si>
  <si>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</si>
  <si>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</si>
  <si>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</si>
  <si>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</si>
  <si>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</si>
  <si>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</si>
  <si>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</si>
  <si>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</si>
  <si>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</si>
  <si>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</si>
  <si>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</si>
  <si>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</si>
  <si>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</si>
  <si>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</si>
  <si>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</si>
  <si>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</si>
  <si>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</si>
  <si>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</si>
  <si>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</si>
  <si>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</si>
  <si>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</si>
  <si>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</si>
  <si>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</si>
  <si>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</si>
  <si>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</si>
  <si>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</si>
  <si>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</si>
  <si>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</si>
  <si>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</si>
  <si>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</si>
  <si>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</si>
  <si>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</si>
  <si>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</si>
  <si>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</si>
  <si>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</si>
  <si>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</si>
  <si>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</si>
  <si>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</si>
  <si>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</si>
  <si>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</si>
  <si>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</si>
  <si>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</si>
  <si>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</si>
  <si>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</si>
  <si>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</si>
  <si>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</si>
  <si>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</si>
  <si>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</si>
  <si>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</si>
  <si>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</si>
  <si>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</si>
  <si>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</si>
  <si>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</si>
  <si>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</si>
  <si>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</si>
  <si>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</si>
  <si>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</si>
  <si>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</si>
  <si>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</si>
  <si>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</si>
  <si>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</si>
  <si>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</si>
  <si>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</si>
  <si>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</si>
  <si>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</si>
  <si>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</si>
  <si>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</si>
  <si>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</si>
  <si>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</si>
  <si>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</si>
  <si>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</si>
  <si>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</si>
  <si>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</si>
  <si>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</si>
  <si>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</si>
  <si>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</si>
  <si>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</si>
  <si>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</si>
  <si>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</si>
  <si>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</si>
  <si>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</si>
  <si>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</si>
  <si>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</si>
  <si>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</si>
  <si>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</si>
  <si>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</si>
  <si>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</si>
  <si>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</si>
  <si>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</si>
  <si>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</si>
  <si>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</si>
  <si>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</si>
  <si>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</si>
  <si>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</si>
  <si>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</si>
  <si>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</si>
  <si>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</si>
  <si>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</si>
  <si>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</si>
  <si>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</si>
  <si>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</si>
  <si>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</si>
  <si>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</si>
  <si>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</si>
  <si>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</si>
  <si>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</si>
  <si>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</si>
  <si>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</si>
  <si>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</si>
  <si>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</si>
  <si>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</si>
  <si>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</si>
  <si>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</si>
  <si>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</si>
  <si>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</si>
  <si>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</si>
  <si>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</si>
  <si>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</si>
  <si>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</si>
  <si>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</si>
  <si>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</si>
  <si>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</si>
  <si>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</si>
  <si>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</si>
  <si>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</si>
  <si>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</si>
  <si>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</si>
  <si>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</si>
  <si>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</si>
  <si>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</si>
  <si>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</si>
  <si>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</si>
  <si>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</si>
  <si>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</si>
  <si>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</si>
  <si>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</si>
  <si>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</si>
  <si>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</si>
  <si>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</si>
  <si>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</si>
  <si>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</si>
  <si>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</si>
  <si>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</si>
  <si>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</si>
  <si>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</si>
  <si>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</si>
  <si>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</si>
  <si>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</si>
  <si>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</si>
  <si>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</si>
  <si>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</si>
  <si>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</si>
  <si>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</si>
  <si>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</si>
  <si>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</si>
  <si>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</si>
  <si>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</si>
  <si>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</si>
  <si>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</si>
  <si>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</si>
  <si>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</si>
  <si>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</si>
  <si>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</si>
  <si>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</si>
  <si>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</si>
  <si>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</si>
  <si>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</si>
  <si>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</si>
  <si>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</si>
  <si>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</si>
  <si>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</si>
  <si>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</si>
  <si>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</si>
  <si>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</si>
  <si>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</si>
  <si>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</si>
  <si>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</si>
  <si>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</si>
  <si>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</si>
  <si>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</si>
  <si>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</si>
  <si>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</si>
  <si>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</si>
  <si>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</si>
  <si>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</si>
  <si>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</si>
  <si>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</si>
  <si>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</si>
  <si>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</si>
  <si>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</si>
  <si>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</si>
  <si>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</si>
  <si>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</si>
  <si>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</si>
  <si>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</si>
  <si>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</si>
  <si>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</si>
  <si>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</si>
  <si>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</si>
  <si>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</si>
  <si>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</si>
  <si>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</si>
  <si>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</si>
  <si>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</si>
  <si>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</si>
  <si>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</si>
  <si>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</si>
  <si>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</si>
  <si>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</si>
  <si>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</si>
  <si>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</si>
  <si>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</si>
  <si>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</si>
  <si>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</si>
  <si>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</si>
  <si>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</si>
  <si>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</si>
  <si>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</si>
  <si>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</si>
  <si>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</si>
  <si>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</si>
  <si>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</si>
  <si>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</si>
  <si>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</si>
  <si>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</si>
  <si>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</si>
  <si>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</si>
  <si>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</si>
  <si>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</si>
  <si>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</si>
  <si>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</si>
  <si>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</si>
  <si>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</si>
  <si>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</si>
  <si>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</si>
  <si>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</si>
  <si>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</si>
  <si>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</si>
  <si>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</si>
  <si>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</si>
  <si>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</si>
  <si>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</si>
  <si>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</si>
  <si>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</si>
  <si>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</si>
  <si>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</si>
  <si>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</si>
  <si>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</si>
  <si>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</si>
  <si>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</si>
  <si>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</si>
  <si>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</si>
  <si>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</si>
  <si>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</si>
  <si>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</si>
  <si>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</si>
  <si>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</si>
  <si>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</si>
  <si>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</si>
  <si>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</si>
  <si>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</si>
  <si>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</si>
  <si>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</si>
  <si>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</si>
  <si>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</si>
  <si>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</si>
  <si>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</si>
  <si>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</si>
  <si>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</si>
  <si>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</si>
  <si>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</si>
  <si>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</si>
  <si>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</si>
  <si>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</si>
  <si>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</si>
  <si>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</si>
  <si>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</si>
  <si>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</si>
  <si>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</si>
  <si>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</si>
  <si>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</si>
  <si>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</si>
  <si>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</si>
  <si>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</si>
  <si>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</si>
  <si>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</si>
  <si>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</si>
  <si>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</si>
  <si>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</si>
  <si>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</si>
  <si>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</si>
  <si>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</si>
  <si>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</si>
  <si>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</si>
  <si>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</si>
  <si>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</si>
  <si>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</si>
  <si>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</si>
  <si>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</si>
  <si>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</si>
  <si>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</si>
  <si>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</si>
  <si>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</si>
  <si>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</si>
  <si>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</si>
  <si>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</si>
  <si>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</si>
  <si>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</si>
  <si>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</si>
  <si>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</si>
  <si>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</si>
  <si>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</si>
  <si>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</si>
  <si>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</si>
  <si>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</si>
  <si>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</si>
  <si>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</si>
  <si>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</si>
  <si>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</si>
  <si>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</si>
  <si>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</si>
  <si>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</si>
  <si>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</si>
  <si>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</si>
  <si>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</si>
  <si>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</si>
  <si>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</si>
  <si>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</si>
  <si>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</si>
  <si>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</si>
  <si>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</si>
  <si>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</si>
  <si>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</si>
  <si>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</si>
  <si>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</si>
  <si>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</si>
  <si>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</si>
  <si>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</si>
  <si>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</si>
  <si>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</si>
  <si>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</si>
  <si>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</si>
  <si>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</si>
  <si>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</si>
  <si>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</si>
  <si>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</si>
  <si>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</si>
  <si>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</si>
  <si>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</si>
  <si>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</si>
  <si>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</si>
  <si>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</si>
  <si>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</si>
  <si>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</si>
  <si>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</si>
  <si>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</si>
  <si>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</si>
  <si>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</si>
  <si>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</si>
  <si>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</si>
  <si>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</si>
  <si>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</si>
  <si>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</si>
  <si>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</si>
  <si>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</si>
  <si>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</si>
  <si>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</si>
  <si>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</si>
  <si>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</si>
  <si>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</si>
  <si>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</si>
  <si>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</si>
  <si>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</si>
  <si>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</si>
  <si>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</si>
  <si>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</si>
  <si>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</si>
  <si>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</si>
  <si>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</si>
  <si>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</si>
  <si>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</si>
  <si>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</si>
  <si>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</si>
  <si>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</si>
  <si>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</si>
  <si>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</si>
  <si>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</si>
  <si>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</si>
  <si>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</si>
  <si>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</si>
  <si>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</si>
  <si>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</si>
  <si>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</si>
  <si>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</si>
  <si>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</si>
  <si>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</si>
  <si>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</si>
  <si>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</si>
  <si>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</si>
  <si>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</si>
  <si>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</si>
  <si>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</si>
  <si>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</si>
  <si>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</si>
  <si>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</si>
  <si>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</si>
  <si>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</si>
  <si>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</si>
  <si>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</si>
  <si>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</si>
  <si>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</si>
  <si>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</si>
  <si>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</si>
  <si>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</si>
  <si>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</si>
  <si>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</si>
  <si>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</si>
  <si>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</si>
  <si>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</si>
  <si>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</si>
  <si>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</si>
  <si>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</si>
  <si>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</si>
  <si>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</si>
  <si>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</si>
  <si>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</si>
  <si>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</si>
  <si>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</si>
  <si>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</si>
  <si>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</si>
  <si>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</si>
  <si>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</si>
  <si>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</si>
  <si>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</si>
  <si>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</si>
  <si>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</si>
  <si>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</si>
  <si>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</si>
  <si>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</si>
  <si>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</si>
  <si>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</si>
  <si>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</si>
  <si>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</si>
  <si>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</si>
  <si>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</si>
  <si>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</si>
  <si>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</si>
  <si>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</si>
  <si>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</si>
  <si>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</si>
  <si>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</si>
  <si>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</si>
  <si>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</si>
  <si>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</si>
  <si>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</si>
  <si>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</si>
  <si>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</si>
  <si>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</si>
  <si>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</si>
  <si>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</si>
  <si>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</si>
  <si>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</si>
  <si>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</si>
  <si>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</si>
  <si>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</si>
  <si>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</si>
  <si>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</si>
  <si>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</si>
  <si>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</si>
  <si>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</si>
  <si>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</si>
  <si>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</si>
  <si>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</si>
  <si>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</si>
  <si>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</si>
  <si>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</si>
  <si>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</si>
  <si>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</si>
  <si>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</si>
  <si>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</si>
  <si>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</si>
  <si>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</si>
  <si>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</si>
  <si>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</si>
  <si>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</si>
  <si>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</si>
  <si>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</si>
  <si>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</si>
  <si>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</si>
  <si>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</si>
  <si>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</si>
  <si>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</si>
  <si>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</si>
  <si>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</si>
  <si>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</si>
  <si>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</si>
  <si>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</si>
  <si>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</si>
  <si>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</si>
  <si>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</si>
  <si>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</si>
  <si>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</si>
  <si>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</si>
  <si>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</si>
  <si>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</si>
  <si>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</si>
  <si>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</si>
  <si>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</si>
  <si>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</si>
  <si>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</si>
  <si>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</si>
  <si>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</si>
  <si>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</si>
  <si>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</si>
  <si>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</si>
  <si>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</si>
  <si>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</si>
  <si>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</si>
  <si>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</si>
  <si>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</si>
  <si>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</si>
  <si>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</si>
  <si>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</si>
  <si>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</si>
  <si>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</si>
  <si>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</si>
  <si>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</si>
  <si>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</si>
  <si>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</si>
  <si>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</si>
  <si>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</si>
  <si>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</si>
  <si>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</si>
  <si>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</si>
  <si>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</si>
  <si>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</si>
  <si>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</si>
  <si>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</si>
  <si>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</si>
  <si>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</si>
  <si>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</si>
  <si>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</si>
  <si>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</si>
  <si>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</si>
  <si>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</si>
  <si>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</si>
  <si>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</si>
  <si>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</si>
  <si>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</si>
  <si>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</si>
  <si>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</si>
  <si>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</si>
  <si>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</si>
  <si>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</si>
  <si>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</si>
  <si>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</si>
  <si>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</si>
  <si>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</si>
  <si>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</si>
  <si>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</si>
  <si>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</si>
  <si>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</si>
  <si>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</si>
  <si>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</si>
  <si>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</si>
  <si>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</si>
  <si>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</si>
  <si>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</si>
  <si>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</si>
  <si>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</si>
  <si>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</si>
  <si>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</si>
  <si>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</si>
  <si>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</si>
  <si>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</si>
  <si>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</si>
  <si>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</si>
  <si>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</si>
  <si>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</si>
  <si>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</si>
  <si>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</si>
  <si>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</si>
  <si>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</si>
  <si>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</si>
  <si>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</si>
  <si>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</si>
  <si>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</si>
  <si>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</si>
  <si>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</si>
  <si>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</si>
  <si>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</si>
  <si>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</si>
  <si>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</si>
  <si>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</si>
  <si>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</si>
  <si>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</si>
  <si>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</si>
  <si>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</si>
  <si>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</si>
  <si>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</si>
  <si>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</si>
  <si>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</si>
  <si>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</si>
  <si>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</si>
  <si>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</si>
  <si>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</si>
  <si>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</si>
  <si>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</si>
  <si>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</si>
  <si>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</si>
  <si>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</si>
  <si>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</si>
  <si>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</si>
  <si>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</si>
  <si>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</si>
  <si>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</si>
  <si>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</si>
  <si>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</si>
  <si>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</si>
  <si>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</si>
  <si>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</si>
  <si>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</si>
  <si>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</si>
  <si>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</si>
  <si>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</si>
  <si>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</si>
  <si>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</si>
  <si>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</si>
  <si>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</si>
  <si>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</si>
  <si>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</si>
  <si>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</si>
  <si>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</si>
  <si>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</si>
  <si>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</si>
  <si>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</si>
  <si>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</si>
  <si>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</si>
  <si>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</si>
  <si>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</si>
  <si>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</si>
  <si>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</si>
  <si>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</si>
  <si>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</si>
  <si>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</si>
  <si>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</si>
  <si>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</si>
  <si>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</si>
  <si>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</si>
  <si>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</si>
  <si>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</si>
  <si>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</si>
  <si>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</si>
  <si>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</si>
  <si>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</si>
  <si>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</si>
  <si>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</si>
  <si>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</si>
  <si>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</si>
  <si>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</si>
  <si>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</si>
  <si>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</si>
  <si>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</si>
  <si>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</si>
  <si>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</si>
  <si>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</si>
  <si>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</si>
  <si>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</si>
  <si>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</si>
  <si>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</si>
  <si>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</si>
  <si>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</si>
  <si>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</si>
  <si>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</si>
  <si>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</si>
  <si>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</si>
  <si>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</si>
  <si>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</si>
  <si>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</si>
  <si>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</si>
  <si>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</si>
  <si>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</si>
  <si>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</si>
  <si>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</si>
  <si>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</si>
  <si>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</si>
  <si>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</si>
  <si>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</si>
  <si>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</si>
  <si>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</si>
  <si>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</si>
  <si>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</si>
  <si>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</si>
  <si>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</si>
  <si>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</si>
  <si>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</si>
  <si>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</si>
  <si>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</si>
  <si>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</si>
  <si>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</si>
  <si>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</si>
  <si>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</si>
  <si>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</si>
  <si>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</si>
  <si>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</si>
  <si>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</si>
  <si>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</si>
  <si>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</si>
  <si>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</si>
  <si>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</si>
  <si>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</si>
  <si>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</si>
  <si>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</si>
  <si>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</si>
  <si>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</si>
  <si>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</si>
  <si>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</si>
  <si>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</si>
  <si>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</si>
  <si>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</si>
  <si>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</si>
  <si>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</si>
  <si>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</si>
  <si>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</si>
  <si>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</si>
  <si>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</si>
  <si>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</si>
  <si>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</si>
  <si>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</si>
  <si>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</si>
  <si>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</si>
  <si>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</si>
  <si>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</si>
  <si>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</si>
  <si>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</si>
  <si>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</si>
  <si>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</si>
  <si>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</si>
  <si>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</si>
  <si>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</si>
  <si>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</si>
  <si>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</si>
  <si>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</si>
  <si>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</si>
  <si>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</si>
  <si>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</si>
  <si>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</si>
  <si>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</si>
  <si>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</si>
  <si>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</si>
  <si>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</si>
  <si>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</si>
  <si>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</si>
  <si>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</si>
  <si>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</si>
  <si>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</si>
  <si>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</si>
  <si>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</si>
  <si>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</si>
  <si>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</si>
  <si>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</si>
  <si>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</si>
  <si>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</si>
  <si>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</si>
  <si>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</si>
  <si>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</si>
  <si>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</si>
  <si>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</si>
  <si>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</si>
  <si>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</si>
  <si>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</si>
  <si>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</si>
  <si>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</si>
  <si>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</si>
  <si>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</si>
  <si>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</si>
  <si>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</si>
  <si>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</si>
  <si>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</si>
  <si>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</si>
  <si>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</si>
  <si>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</si>
  <si>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</si>
  <si>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</si>
  <si>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</si>
  <si>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</si>
  <si>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</si>
  <si>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</si>
  <si>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</si>
  <si>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</si>
  <si>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</si>
  <si>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</si>
  <si>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</si>
  <si>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</si>
  <si>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</si>
  <si>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</si>
  <si>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</si>
  <si>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</si>
  <si>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</si>
  <si>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</si>
  <si>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</si>
  <si>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</si>
  <si>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</si>
  <si>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</si>
  <si>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</si>
  <si>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</si>
  <si>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</si>
  <si>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</si>
  <si>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</si>
  <si>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</si>
  <si>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</si>
  <si>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</si>
  <si>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</si>
  <si>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</si>
  <si>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</si>
  <si>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</si>
  <si>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</si>
  <si>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</si>
  <si>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</si>
  <si>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</si>
  <si>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</si>
  <si>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</si>
  <si>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</si>
  <si>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</si>
  <si>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</si>
  <si>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</si>
  <si>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</si>
  <si>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</si>
  <si>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</si>
  <si>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</si>
  <si>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</si>
  <si>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</si>
  <si>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</si>
  <si>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</si>
  <si>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</si>
  <si>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</si>
  <si>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</si>
  <si>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</si>
  <si>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</si>
  <si>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</si>
  <si>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</si>
  <si>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</si>
  <si>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</si>
  <si>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</si>
  <si>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</si>
  <si>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</si>
  <si>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</si>
  <si>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</si>
  <si>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</si>
  <si>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</si>
  <si>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</si>
  <si>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</si>
  <si>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</si>
  <si>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</si>
  <si>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</si>
  <si>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</si>
  <si>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</si>
  <si>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</si>
  <si>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</si>
  <si>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</si>
  <si>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</si>
  <si>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</si>
  <si>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</si>
  <si>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</si>
  <si>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</si>
  <si>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</si>
  <si>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</si>
  <si>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</si>
  <si>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</si>
  <si>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</si>
  <si>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</si>
  <si>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</si>
  <si>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</si>
  <si>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</si>
  <si>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</si>
  <si>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</si>
  <si>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</si>
  <si>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</si>
  <si>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</si>
  <si>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</si>
  <si>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</si>
  <si>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</si>
  <si>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</si>
  <si>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</si>
  <si>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</si>
  <si>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</si>
  <si>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</si>
  <si>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</si>
  <si>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</si>
  <si>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</si>
  <si>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</si>
  <si>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</si>
  <si>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</si>
  <si>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</si>
  <si>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</si>
  <si>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</si>
  <si>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</si>
  <si>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</si>
  <si>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</si>
  <si>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</si>
  <si>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</si>
  <si>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</si>
  <si>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</si>
  <si>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</si>
  <si>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</si>
  <si>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</si>
  <si>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</si>
  <si>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</si>
  <si>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</si>
  <si>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</si>
  <si>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</si>
  <si>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</si>
  <si>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</si>
  <si>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</si>
  <si>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</si>
  <si>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</si>
  <si>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</si>
  <si>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</si>
  <si>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</si>
  <si>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</si>
  <si>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</si>
  <si>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</si>
  <si>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</si>
  <si>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</si>
  <si>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</si>
  <si>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</si>
  <si>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</si>
  <si>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</si>
  <si>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</si>
  <si>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</si>
  <si>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</si>
  <si>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</si>
  <si>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</si>
  <si>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</si>
  <si>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</si>
  <si>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</si>
  <si>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</si>
  <si>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</si>
  <si>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</si>
  <si>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</si>
  <si>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</si>
  <si>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</si>
  <si>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</si>
  <si>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</si>
  <si>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</si>
  <si>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</si>
  <si>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</si>
  <si>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</si>
  <si>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</si>
  <si>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</si>
  <si>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</si>
  <si>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</si>
  <si>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</si>
  <si>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</si>
  <si>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</si>
  <si>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</si>
  <si>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</si>
  <si>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</si>
  <si>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</si>
  <si>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</si>
  <si>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</si>
  <si>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</si>
  <si>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</si>
  <si>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</si>
  <si>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</si>
  <si>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</si>
  <si>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</si>
  <si>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</si>
  <si>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</si>
  <si>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</si>
  <si>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</si>
  <si>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</si>
  <si>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</si>
  <si>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</si>
  <si>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</si>
  <si>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</si>
  <si>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</si>
  <si>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</si>
  <si>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</si>
  <si>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</si>
  <si>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</si>
  <si>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</si>
  <si>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</si>
  <si>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</si>
  <si>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</si>
  <si>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</si>
  <si>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</si>
  <si>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</si>
  <si>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</si>
  <si>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</si>
  <si>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</si>
  <si>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</si>
  <si>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</si>
  <si>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</si>
  <si>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</si>
  <si>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</si>
  <si>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</si>
  <si>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</si>
  <si>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</si>
  <si>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</si>
  <si>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</si>
  <si>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</si>
  <si>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</si>
  <si>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</si>
  <si>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</si>
  <si>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</si>
  <si>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</si>
  <si>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</si>
  <si>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</si>
  <si>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</si>
  <si>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</si>
  <si>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</si>
  <si>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</si>
  <si>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</si>
  <si>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</si>
  <si>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</si>
  <si>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</si>
  <si>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</si>
  <si>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</si>
  <si>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</si>
  <si>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</si>
  <si>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</si>
  <si>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</si>
  <si>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</si>
  <si>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</si>
  <si>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</si>
  <si>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</si>
  <si>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</si>
  <si>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</si>
  <si>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</si>
  <si>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</si>
  <si>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</si>
  <si>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</si>
  <si>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</si>
  <si>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</si>
  <si>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</si>
  <si>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</si>
  <si>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</si>
  <si>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</si>
  <si>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</si>
  <si>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</si>
  <si>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</si>
  <si>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</si>
  <si>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</si>
  <si>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</si>
  <si>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</si>
  <si>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</si>
  <si>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</si>
  <si>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</si>
  <si>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</si>
  <si>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</si>
  <si>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</si>
  <si>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</si>
  <si>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</si>
  <si>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</si>
  <si>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</si>
  <si>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</si>
  <si>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</si>
  <si>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</si>
  <si>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</si>
  <si>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</si>
  <si>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</si>
  <si>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</si>
  <si>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</si>
  <si>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</si>
  <si>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</si>
  <si>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</si>
  <si>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</si>
  <si>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</si>
  <si>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</si>
  <si>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</si>
  <si>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</si>
  <si>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</si>
  <si>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</si>
  <si>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</si>
  <si>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</si>
  <si>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</si>
  <si>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</si>
  <si>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</si>
  <si>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</si>
  <si>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</si>
  <si>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</si>
  <si>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</si>
  <si>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</si>
  <si>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</si>
  <si>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</si>
  <si>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</si>
  <si>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</si>
  <si>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</si>
  <si>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</si>
  <si>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</si>
  <si>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</si>
  <si>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</si>
  <si>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</si>
  <si>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</si>
  <si>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</si>
  <si>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</si>
  <si>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</si>
  <si>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</si>
  <si>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</si>
  <si>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</si>
  <si>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</si>
  <si>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</si>
  <si>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</si>
  <si>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</si>
  <si>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</si>
  <si>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</si>
  <si>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</si>
  <si>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</si>
  <si>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</si>
  <si>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</si>
  <si>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</si>
  <si>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</si>
  <si>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</si>
  <si>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</si>
  <si>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</si>
  <si>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</si>
  <si>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</si>
  <si>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</si>
  <si>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</si>
  <si>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</si>
  <si>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</si>
  <si>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</si>
  <si>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</si>
  <si>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</si>
  <si>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</si>
  <si>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</si>
  <si>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</si>
  <si>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</si>
  <si>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</si>
  <si>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</si>
  <si>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</si>
  <si>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</si>
  <si>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</si>
  <si>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</si>
  <si>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</si>
  <si>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</si>
  <si>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</si>
  <si>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</si>
  <si>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</si>
  <si>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</si>
  <si>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</si>
  <si>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</si>
  <si>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</si>
  <si>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</si>
  <si>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</si>
  <si>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</si>
  <si>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</si>
  <si>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</si>
  <si>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</si>
  <si>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</si>
  <si>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</si>
  <si>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</si>
  <si>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</si>
  <si>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</si>
  <si>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</si>
  <si>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</si>
  <si>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</si>
  <si>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</si>
  <si>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</si>
  <si>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</si>
  <si>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</si>
  <si>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</si>
  <si>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</si>
  <si>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</si>
  <si>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</si>
  <si>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</si>
  <si>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</si>
  <si>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</si>
  <si>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</si>
  <si>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</si>
  <si>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</si>
  <si>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</si>
  <si>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</si>
  <si>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</si>
  <si>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</si>
  <si>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</si>
  <si>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</si>
  <si>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</si>
  <si>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</si>
  <si>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</si>
  <si>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</si>
  <si>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</si>
  <si>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</si>
  <si>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</si>
  <si>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</si>
  <si>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</si>
  <si>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</si>
  <si>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</si>
  <si>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</si>
  <si>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</si>
  <si>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</si>
  <si>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</si>
  <si>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</si>
  <si>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</si>
  <si>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</si>
  <si>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</si>
  <si>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</si>
  <si>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</si>
  <si>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</si>
  <si>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</si>
  <si>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</si>
  <si>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</si>
  <si>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</si>
  <si>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</si>
  <si>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</si>
  <si>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</si>
  <si>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</si>
  <si>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</si>
  <si>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</si>
  <si>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</si>
  <si>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</si>
  <si>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</si>
  <si>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</si>
  <si>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</si>
  <si>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</si>
  <si>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</si>
  <si>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</si>
  <si>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</si>
  <si>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</si>
  <si>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</si>
  <si>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</si>
  <si>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</si>
  <si>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</si>
  <si>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</si>
  <si>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</si>
  <si>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</si>
  <si>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</si>
  <si>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</si>
  <si>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</si>
  <si>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</si>
  <si>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</si>
  <si>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</si>
  <si>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</si>
  <si>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</si>
  <si>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</si>
  <si>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</si>
  <si>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</si>
  <si>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</si>
  <si>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</si>
  <si>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</si>
  <si>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</si>
  <si>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</si>
  <si>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</si>
  <si>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</si>
  <si>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</si>
  <si>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</si>
  <si>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</si>
  <si>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</si>
  <si>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</si>
  <si>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</si>
  <si>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</si>
  <si>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</si>
  <si>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</si>
  <si>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</si>
  <si>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</si>
  <si>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</si>
  <si>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</si>
  <si>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</si>
  <si>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</si>
  <si>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</si>
  <si>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</si>
  <si>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</si>
  <si>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</si>
  <si>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</si>
  <si>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</si>
  <si>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</si>
  <si>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</si>
  <si>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</si>
  <si>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</si>
  <si>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</si>
  <si>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</si>
  <si>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</si>
  <si>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</si>
  <si>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</si>
  <si>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</si>
  <si>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</si>
  <si>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</si>
  <si>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</si>
  <si>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</si>
  <si>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</si>
  <si>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</si>
  <si>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</si>
  <si>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</si>
  <si>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</si>
  <si>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</si>
  <si>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</si>
  <si>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</si>
  <si>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</si>
  <si>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</si>
  <si>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</si>
  <si>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</si>
  <si>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</si>
  <si>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</si>
  <si>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</si>
  <si>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</si>
  <si>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</si>
  <si>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</si>
  <si>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</si>
  <si>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</si>
  <si>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</si>
  <si>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</si>
  <si>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</si>
  <si>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</si>
  <si>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</si>
  <si>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</si>
  <si>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</si>
  <si>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</si>
  <si>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</si>
  <si>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</si>
  <si>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</si>
  <si>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</si>
  <si>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</si>
  <si>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</si>
  <si>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</si>
  <si>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</si>
  <si>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</si>
  <si>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</si>
  <si>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</si>
  <si>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</si>
  <si>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</si>
  <si>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</si>
  <si>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</si>
  <si>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</si>
  <si>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</si>
  <si>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</si>
  <si>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</si>
  <si>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</si>
  <si>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</si>
  <si>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</si>
  <si>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</si>
  <si>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</si>
  <si>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</si>
  <si>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</si>
  <si>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</si>
  <si>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</si>
  <si>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</si>
  <si>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</si>
  <si>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</si>
  <si>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</si>
  <si>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</si>
  <si>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</si>
  <si>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</si>
  <si>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</si>
  <si>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</si>
  <si>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</si>
  <si>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</si>
  <si>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</si>
  <si>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</si>
  <si>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</si>
  <si>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</si>
  <si>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</si>
  <si>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</si>
  <si>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</si>
  <si>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</si>
  <si>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</si>
  <si>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</si>
  <si>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</si>
  <si>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</si>
  <si>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</si>
  <si>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</si>
  <si>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</si>
  <si>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</si>
  <si>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</si>
  <si>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</si>
  <si>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</si>
  <si>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</si>
  <si>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</si>
  <si>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</si>
  <si>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</si>
  <si>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</si>
  <si>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</si>
  <si>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</si>
  <si>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</si>
  <si>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</si>
  <si>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</si>
  <si>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</si>
  <si>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</si>
  <si>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</si>
  <si>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</si>
  <si>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</si>
  <si>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</si>
  <si>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</si>
  <si>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</si>
  <si>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</si>
  <si>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</si>
  <si>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</si>
  <si>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</si>
  <si>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</si>
  <si>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</si>
  <si>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</si>
  <si>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</si>
  <si>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</si>
  <si>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</si>
  <si>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</si>
  <si>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</si>
  <si>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</si>
  <si>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</si>
  <si>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</si>
  <si>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</si>
  <si>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</si>
  <si>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</si>
  <si>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</si>
  <si>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</si>
  <si>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</si>
  <si>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</si>
  <si>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</si>
  <si>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</si>
  <si>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</si>
  <si>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</si>
  <si>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</si>
  <si>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</si>
  <si>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</si>
  <si>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</si>
  <si>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</si>
  <si>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</si>
  <si>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</si>
  <si>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</si>
  <si>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</si>
  <si>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</si>
  <si>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</si>
  <si>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</si>
  <si>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</si>
  <si>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</si>
  <si>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</si>
  <si>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</si>
  <si>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</si>
  <si>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</si>
  <si>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</si>
  <si>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</si>
  <si>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</si>
  <si>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</si>
  <si>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</si>
  <si>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</si>
  <si>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</si>
  <si>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</si>
  <si>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</si>
  <si>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</si>
  <si>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</si>
  <si>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</si>
  <si>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</si>
  <si>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</si>
  <si>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</si>
  <si>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</si>
  <si>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</si>
  <si>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</si>
  <si>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</si>
  <si>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</si>
  <si>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</si>
  <si>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</si>
  <si>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</si>
  <si>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</si>
  <si>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</si>
  <si>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</si>
  <si>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</si>
  <si>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</si>
  <si>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</si>
  <si>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</si>
  <si>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</si>
  <si>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</si>
  <si>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</si>
  <si>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</si>
  <si>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</si>
  <si>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</si>
  <si>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</si>
  <si>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</si>
  <si>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</si>
  <si>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</si>
  <si>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</si>
  <si>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</si>
  <si>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</si>
  <si>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</si>
  <si>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</si>
  <si>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</si>
  <si>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</si>
  <si>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</si>
  <si>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</si>
  <si>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</si>
  <si>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</si>
  <si>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</si>
  <si>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</si>
  <si>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</si>
  <si>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</si>
  <si>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</si>
  <si>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</si>
  <si>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</si>
  <si>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</si>
  <si>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</si>
  <si>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</si>
  <si>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</si>
  <si>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</si>
  <si>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</si>
  <si>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</si>
  <si>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</si>
  <si>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</si>
  <si>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</si>
  <si>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</si>
  <si>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</si>
  <si>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</si>
  <si>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</si>
  <si>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</si>
  <si>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</si>
  <si>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</si>
  <si>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</si>
  <si>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</si>
  <si>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</si>
  <si>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</si>
  <si>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</si>
  <si>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</si>
  <si>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</si>
  <si>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</si>
  <si>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</si>
  <si>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</si>
  <si>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</si>
  <si>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</si>
  <si>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</si>
  <si>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</si>
  <si>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</si>
  <si>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</si>
  <si>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</si>
  <si>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</si>
  <si>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</si>
  <si>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</si>
  <si>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</si>
  <si>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</si>
  <si>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</si>
  <si>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</si>
  <si>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</si>
  <si>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</si>
  <si>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</si>
  <si>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</si>
  <si>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</si>
  <si>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</si>
  <si>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</si>
  <si>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</si>
  <si>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</si>
  <si>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</si>
  <si>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</si>
  <si>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</si>
  <si>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</si>
  <si>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</si>
  <si>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</si>
  <si>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</si>
  <si>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</si>
  <si>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</si>
  <si>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</si>
  <si>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</si>
  <si>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</si>
  <si>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</si>
  <si>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</si>
  <si>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</si>
  <si>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</si>
  <si>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</si>
  <si>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</si>
  <si>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</si>
  <si>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</si>
  <si>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</si>
  <si>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</si>
  <si>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</si>
  <si>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</si>
  <si>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</si>
  <si>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</si>
  <si>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</si>
  <si>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</si>
  <si>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</si>
  <si>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</si>
  <si>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</si>
  <si>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</si>
  <si>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</si>
  <si>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</si>
  <si>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</si>
  <si>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</si>
  <si>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</si>
  <si>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</si>
  <si>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</si>
  <si>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</si>
  <si>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</si>
  <si>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</si>
  <si>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</si>
  <si>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</si>
  <si>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</si>
  <si>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</si>
  <si>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</si>
  <si>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</si>
  <si>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</si>
  <si>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</si>
  <si>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</si>
  <si>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</si>
  <si>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</si>
  <si>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</si>
  <si>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</si>
  <si>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</si>
  <si>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</si>
  <si>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</si>
  <si>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</si>
  <si>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</si>
  <si>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</si>
  <si>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</si>
  <si>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</si>
  <si>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</si>
  <si>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</si>
  <si>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</si>
  <si>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</si>
  <si>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</si>
  <si>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</si>
  <si>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</si>
  <si>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</si>
  <si>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</si>
  <si>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</si>
  <si>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</si>
  <si>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</si>
  <si>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</si>
  <si>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</si>
  <si>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</si>
  <si>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</si>
  <si>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</si>
  <si>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</si>
  <si>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</si>
  <si>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</si>
  <si>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</si>
  <si>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</si>
  <si>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</si>
  <si>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</si>
  <si>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</si>
  <si>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</si>
  <si>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</si>
  <si>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</si>
  <si>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</si>
  <si>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</si>
  <si>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</si>
  <si>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</si>
  <si>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</si>
  <si>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</si>
  <si>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</si>
  <si>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</si>
  <si>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</si>
  <si>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</si>
  <si>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</si>
  <si>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</si>
  <si>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</si>
  <si>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</si>
  <si>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</si>
  <si>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</si>
  <si>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</si>
  <si>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</si>
  <si>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</si>
  <si>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</si>
  <si>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</si>
  <si>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</si>
  <si>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</si>
  <si>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</si>
  <si>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</si>
  <si>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</si>
  <si>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</si>
  <si>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</si>
  <si>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</si>
  <si>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</si>
  <si>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</si>
  <si>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</si>
  <si>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</si>
  <si>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</si>
  <si>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</si>
  <si>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</si>
  <si>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</si>
  <si>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</si>
  <si>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</si>
  <si>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</si>
  <si>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</si>
  <si>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</si>
  <si>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</si>
  <si>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</si>
  <si>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</si>
  <si>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</si>
  <si>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</si>
  <si>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</si>
  <si>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</si>
  <si>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</si>
  <si>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</si>
  <si>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</si>
  <si>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</si>
  <si>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</si>
  <si>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</si>
  <si>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</si>
  <si>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</si>
  <si>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</si>
  <si>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</si>
  <si>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</si>
  <si>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</si>
  <si>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</si>
  <si>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</si>
  <si>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</si>
  <si>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</si>
  <si>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</si>
  <si>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</si>
  <si>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</si>
  <si>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</si>
  <si>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</si>
  <si>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</si>
  <si>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</si>
  <si>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</si>
  <si>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</si>
  <si>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</si>
  <si>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</si>
  <si>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</si>
  <si>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</si>
  <si>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</si>
  <si>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</si>
  <si>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</si>
  <si>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</si>
  <si>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</si>
  <si>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</si>
  <si>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</si>
  <si>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</si>
  <si>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</si>
  <si>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</si>
  <si>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</si>
  <si>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</si>
  <si>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</si>
  <si>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</si>
  <si>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</si>
  <si>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</si>
  <si>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</si>
  <si>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</si>
  <si>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</si>
  <si>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</si>
  <si>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</si>
  <si>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</si>
  <si>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</si>
  <si>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</si>
  <si>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</si>
  <si>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</si>
  <si>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</si>
  <si>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</si>
  <si>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</si>
  <si>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</si>
  <si>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</si>
  <si>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</si>
  <si>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</si>
  <si>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</si>
  <si>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</si>
  <si>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</si>
  <si>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</si>
  <si>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</si>
  <si>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</si>
  <si>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</si>
  <si>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</si>
  <si>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</si>
  <si>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</si>
  <si>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</si>
  <si>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</si>
  <si>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</si>
  <si>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</si>
  <si>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</si>
  <si>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</si>
  <si>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</si>
  <si>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</si>
  <si>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</si>
  <si>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</si>
  <si>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</si>
  <si>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</si>
  <si>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</si>
  <si>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</si>
  <si>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</si>
  <si>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</si>
  <si>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</si>
  <si>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</si>
  <si>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</si>
  <si>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</si>
  <si>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</si>
  <si>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</si>
  <si>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</si>
  <si>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</si>
  <si>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</si>
  <si>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</si>
  <si>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</si>
  <si>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</si>
  <si>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</si>
  <si>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</si>
  <si>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</si>
  <si>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</si>
  <si>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</si>
  <si>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</si>
  <si>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</si>
  <si>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</si>
  <si>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</si>
  <si>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</si>
  <si>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</si>
  <si>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</si>
  <si>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</si>
  <si>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</si>
  <si>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</si>
  <si>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</si>
  <si>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</si>
  <si>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</si>
  <si>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</si>
  <si>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</si>
  <si>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</si>
  <si>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</si>
  <si>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</si>
  <si>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</si>
  <si>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</si>
  <si>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</si>
  <si>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</si>
  <si>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</si>
  <si>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</si>
  <si>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</si>
  <si>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</si>
  <si>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</si>
  <si>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</si>
  <si>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</si>
  <si>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</si>
  <si>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</si>
  <si>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</si>
  <si>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</si>
  <si>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</si>
  <si>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</si>
  <si>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</si>
  <si>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</si>
  <si>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</si>
  <si>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</si>
  <si>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</si>
  <si>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</si>
  <si>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</si>
  <si>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</si>
  <si>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</si>
  <si>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</si>
  <si>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</si>
  <si>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</si>
  <si>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</si>
  <si>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</si>
  <si>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</si>
  <si>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</si>
  <si>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</si>
  <si>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</si>
  <si>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</si>
  <si>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</si>
  <si>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</si>
  <si>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</si>
  <si>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</si>
  <si>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</si>
  <si>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</si>
  <si>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</si>
  <si>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</si>
  <si>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</si>
  <si>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</si>
  <si>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</si>
  <si>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</si>
  <si>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</si>
  <si>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</si>
  <si>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</si>
  <si>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</si>
  <si>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</si>
  <si>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</si>
  <si>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</si>
  <si>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</si>
  <si>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</si>
  <si>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</si>
  <si>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</si>
  <si>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</si>
  <si>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</si>
  <si>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</si>
  <si>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</si>
  <si>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</si>
  <si>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</si>
  <si>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</si>
  <si>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</si>
  <si>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</si>
  <si>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</si>
  <si>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</si>
  <si>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</si>
  <si>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</si>
  <si>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</si>
  <si>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</si>
  <si>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</si>
  <si>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</si>
  <si>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</si>
  <si>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</si>
  <si>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</si>
  <si>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</si>
  <si>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</si>
  <si>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</si>
  <si>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</si>
  <si>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</si>
  <si>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</si>
  <si>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</si>
  <si>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</si>
  <si>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</si>
  <si>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</si>
  <si>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</si>
  <si>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</si>
  <si>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</si>
  <si>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</si>
  <si>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</si>
  <si>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</si>
  <si>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</si>
  <si>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</si>
  <si>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</si>
  <si>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</si>
  <si>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</si>
  <si>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</si>
  <si>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</si>
  <si>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</si>
  <si>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</si>
  <si>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</si>
  <si>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</si>
  <si>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</si>
  <si>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</si>
  <si>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</si>
  <si>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</si>
  <si>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</si>
  <si>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</si>
  <si>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</si>
  <si>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</si>
  <si>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</si>
  <si>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</si>
  <si>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</si>
  <si>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</si>
  <si>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</si>
  <si>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</si>
  <si>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</si>
  <si>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</si>
  <si>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</si>
  <si>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</si>
  <si>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</si>
  <si>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</si>
  <si>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</si>
  <si>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</si>
  <si>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</si>
  <si>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</si>
  <si>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</si>
  <si>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</si>
  <si>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</si>
  <si>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</si>
  <si>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</si>
  <si>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</si>
  <si>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</si>
  <si>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</si>
  <si>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</si>
  <si>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</si>
  <si>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</si>
  <si>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</si>
  <si>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</si>
  <si>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</si>
  <si>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</si>
  <si>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</si>
  <si>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</si>
  <si>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</si>
  <si>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</si>
  <si>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</si>
  <si>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</si>
  <si>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</si>
  <si>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</si>
  <si>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</si>
  <si>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</si>
  <si>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</si>
  <si>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</si>
  <si>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</si>
  <si>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</si>
  <si>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</si>
  <si>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</si>
  <si>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</si>
  <si>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</si>
  <si>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</si>
  <si>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</si>
  <si>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</si>
  <si>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</si>
  <si>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</si>
  <si>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</si>
  <si>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</si>
  <si>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</si>
  <si>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</si>
  <si>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</si>
  <si>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</si>
  <si>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</si>
  <si>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</si>
  <si>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</si>
  <si>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</si>
  <si>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</si>
  <si>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</si>
  <si>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</si>
  <si>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</si>
  <si>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</si>
  <si>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</si>
  <si>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</si>
  <si>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</si>
  <si>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</si>
  <si>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</si>
  <si>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</si>
  <si>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</si>
  <si>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</si>
  <si>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</si>
  <si>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</si>
  <si>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</si>
  <si>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</si>
  <si>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</si>
  <si>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</si>
  <si>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</si>
  <si>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</si>
  <si>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</si>
  <si>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</si>
  <si>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</si>
  <si>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</si>
  <si>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</si>
  <si>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</si>
  <si>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</si>
  <si>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</si>
  <si>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</si>
  <si>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</si>
  <si>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</si>
  <si>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</si>
  <si>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</si>
  <si>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</si>
  <si>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</si>
  <si>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</si>
  <si>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</si>
  <si>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</si>
  <si>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</si>
  <si>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</si>
  <si>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</si>
  <si>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</si>
  <si>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</si>
  <si>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</si>
  <si>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</si>
  <si>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</si>
  <si>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</si>
  <si>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</si>
  <si>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</si>
  <si>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</si>
  <si>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</si>
  <si>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</si>
  <si>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</si>
  <si>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</si>
  <si>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</si>
  <si>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</si>
  <si>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</si>
  <si>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</si>
  <si>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</si>
  <si>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</si>
  <si>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</si>
  <si>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</si>
  <si>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</si>
  <si>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</si>
  <si>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</si>
  <si>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</si>
  <si>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</si>
  <si>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</si>
  <si>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</si>
  <si>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</si>
  <si>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</si>
  <si>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</si>
  <si>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</si>
  <si>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</si>
  <si>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</si>
  <si>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</si>
  <si>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</si>
  <si>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</si>
  <si>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</si>
  <si>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</si>
  <si>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</si>
  <si>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</si>
  <si>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</si>
  <si>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</si>
  <si>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</si>
  <si>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</si>
  <si>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</si>
  <si>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</si>
  <si>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</si>
  <si>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</si>
  <si>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</si>
  <si>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</si>
  <si>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</si>
  <si>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</si>
  <si>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</si>
  <si>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</si>
  <si>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</si>
  <si>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</si>
  <si>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</si>
  <si>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</si>
  <si>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</si>
  <si>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</si>
  <si>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</si>
  <si>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</si>
  <si>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</si>
  <si>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</si>
  <si>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</si>
  <si>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</si>
  <si>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</si>
  <si>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</si>
  <si>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</si>
  <si>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</si>
  <si>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</si>
  <si>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</si>
  <si>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</si>
  <si>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</si>
  <si>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</si>
  <si>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</si>
  <si>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</si>
  <si>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</si>
  <si>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</si>
  <si>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</si>
  <si>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</si>
  <si>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</si>
  <si>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</si>
  <si>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</si>
  <si>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</si>
  <si>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</si>
  <si>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</si>
  <si>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</si>
  <si>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</si>
  <si>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</si>
  <si>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</si>
  <si>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</si>
  <si>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</si>
  <si>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</si>
  <si>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</si>
  <si>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</si>
  <si>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</si>
  <si>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</si>
  <si>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</si>
  <si>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</si>
  <si>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</si>
  <si>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</si>
  <si>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</si>
  <si>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</si>
  <si>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</si>
  <si>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</si>
  <si>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</si>
  <si>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</si>
  <si>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</si>
  <si>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</si>
  <si>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</si>
  <si>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</si>
  <si>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</si>
  <si>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</si>
  <si>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</si>
  <si>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</si>
  <si>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</si>
  <si>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</si>
  <si>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</si>
  <si>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</si>
  <si>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</si>
  <si>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</si>
  <si>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</si>
  <si>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</si>
  <si>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</si>
  <si>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</si>
  <si>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</si>
  <si>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</si>
  <si>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</si>
  <si>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</si>
  <si>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</si>
  <si>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</si>
  <si>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</si>
  <si>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</si>
  <si>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</si>
  <si>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</si>
  <si>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</si>
  <si>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</si>
  <si>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</si>
  <si>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</si>
  <si>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</si>
  <si>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</si>
  <si>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</si>
  <si>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</si>
  <si>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</si>
  <si>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</si>
  <si>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</si>
  <si>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</si>
  <si>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</si>
  <si>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</si>
  <si>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</si>
  <si>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</si>
  <si>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</si>
  <si>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</si>
  <si>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</si>
  <si>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</si>
  <si>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</si>
  <si>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</si>
  <si>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</si>
  <si>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</si>
  <si>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</si>
  <si>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</si>
  <si>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</si>
  <si>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</si>
  <si>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</si>
  <si>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</si>
  <si>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</si>
  <si>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</si>
  <si>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</si>
  <si>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</si>
  <si>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</si>
  <si>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</si>
  <si>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</si>
  <si>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</si>
  <si>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</si>
  <si>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</si>
  <si>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</si>
  <si>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</si>
  <si>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</si>
  <si>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</si>
  <si>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</si>
  <si>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</si>
  <si>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</si>
  <si>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</si>
  <si>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</si>
  <si>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</si>
  <si>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</si>
  <si>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</si>
  <si>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</si>
  <si>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</si>
  <si>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</si>
  <si>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</si>
  <si>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</si>
  <si>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</si>
  <si>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</si>
  <si>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</si>
  <si>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</si>
  <si>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</si>
  <si>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</si>
  <si>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</si>
  <si>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</si>
  <si>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</si>
  <si>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</si>
  <si>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</si>
  <si>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</si>
  <si>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</si>
  <si>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</si>
  <si>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</si>
  <si>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</si>
  <si>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</si>
  <si>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</si>
  <si>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</si>
  <si>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</si>
  <si>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</si>
  <si>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</si>
  <si>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</si>
  <si>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</si>
  <si>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</si>
  <si>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</si>
  <si>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</si>
  <si>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</si>
  <si>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</si>
  <si>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</si>
  <si>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</si>
  <si>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</si>
  <si>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</si>
  <si>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</si>
  <si>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</si>
  <si>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</si>
  <si>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</si>
  <si>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</si>
  <si>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</si>
  <si>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</si>
  <si>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</si>
  <si>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</si>
  <si>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</si>
  <si>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</si>
  <si>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</si>
  <si>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</si>
  <si>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</si>
  <si>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</si>
  <si>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</si>
  <si>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</si>
  <si>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</si>
  <si>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</si>
  <si>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</si>
  <si>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</si>
  <si>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</si>
  <si>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</si>
  <si>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</si>
  <si>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</si>
  <si>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</si>
  <si>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</si>
  <si>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</si>
  <si>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</si>
  <si>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</si>
  <si>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</si>
  <si>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</si>
  <si>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</si>
  <si>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</si>
  <si>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</si>
  <si>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</si>
  <si>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</si>
  <si>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</si>
  <si>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</si>
  <si>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</si>
  <si>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</si>
  <si>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</si>
  <si>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</si>
  <si>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</si>
  <si>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</si>
  <si>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</si>
  <si>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</si>
  <si>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</si>
  <si>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</si>
  <si>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</si>
  <si>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</si>
  <si>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</si>
  <si>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</si>
  <si>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</si>
  <si>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</si>
  <si>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</si>
  <si>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</si>
  <si>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</si>
  <si>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</si>
  <si>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</si>
  <si>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</si>
  <si>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</si>
  <si>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</si>
  <si>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</si>
  <si>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</si>
  <si>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</si>
  <si>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</si>
  <si>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</si>
  <si>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</si>
  <si>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</si>
  <si>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</si>
  <si>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</si>
  <si>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</si>
  <si>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</si>
  <si>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</si>
  <si>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</si>
  <si>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</si>
  <si>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</si>
  <si>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</si>
  <si>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</si>
  <si>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</si>
  <si>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</si>
  <si>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</si>
  <si>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</si>
  <si>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</si>
  <si>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</si>
  <si>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</si>
  <si>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</si>
  <si>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</si>
  <si>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</si>
  <si>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</si>
  <si>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</si>
  <si>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</si>
  <si>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</si>
  <si>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</si>
  <si>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</si>
  <si>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</si>
  <si>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</si>
  <si>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</si>
  <si>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</si>
  <si>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</si>
  <si>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</si>
  <si>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</si>
  <si>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</si>
  <si>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</si>
  <si>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</si>
  <si>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</si>
  <si>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</si>
  <si>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</si>
  <si>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</si>
  <si>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</si>
  <si>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</si>
  <si>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</si>
  <si>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</si>
  <si>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</si>
  <si>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</si>
  <si>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</si>
  <si>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</si>
  <si>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</si>
  <si>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</si>
  <si>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</si>
  <si>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</si>
  <si>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</si>
  <si>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</si>
  <si>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</si>
  <si>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</si>
  <si>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</si>
  <si>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</si>
  <si>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</si>
  <si>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</si>
  <si>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</si>
  <si>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</si>
  <si>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</si>
  <si>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</si>
  <si>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</si>
  <si>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</si>
  <si>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</si>
  <si>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</si>
  <si>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</si>
  <si>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</si>
  <si>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</si>
  <si>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</si>
  <si>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</si>
  <si>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</si>
  <si>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</si>
  <si>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</si>
  <si>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</si>
  <si>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</si>
  <si>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</si>
  <si>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</si>
  <si>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</si>
  <si>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</si>
  <si>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</si>
  <si>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</si>
  <si>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</si>
  <si>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</si>
  <si>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</si>
  <si>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</si>
  <si>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</si>
  <si>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</si>
  <si>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</si>
  <si>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</si>
  <si>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</si>
  <si>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</si>
  <si>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</si>
  <si>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</si>
  <si>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</si>
  <si>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</si>
  <si>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</si>
  <si>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</si>
  <si>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</si>
  <si>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</si>
  <si>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</si>
  <si>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</si>
  <si>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</si>
  <si>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</si>
  <si>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</si>
  <si>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</si>
  <si>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</si>
  <si>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</si>
  <si>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</si>
  <si>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</si>
  <si>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</si>
  <si>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</si>
  <si>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</si>
  <si>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</si>
  <si>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</si>
  <si>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</si>
  <si>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</si>
  <si>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</si>
  <si>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</si>
  <si>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</si>
  <si>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</si>
  <si>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</si>
  <si>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</si>
  <si>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</si>
  <si>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</si>
  <si>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</si>
  <si>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</si>
  <si>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</si>
  <si>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</si>
  <si>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</si>
  <si>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</si>
  <si>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</si>
  <si>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</si>
  <si>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</si>
  <si>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</si>
  <si>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</si>
  <si>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</si>
  <si>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</si>
  <si>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</si>
  <si>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</si>
  <si>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</si>
  <si>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</si>
  <si>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</si>
  <si>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</si>
  <si>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</si>
  <si>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</si>
  <si>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</si>
  <si>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</si>
  <si>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</si>
  <si>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</si>
  <si>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</si>
  <si>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</si>
  <si>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</si>
  <si>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</si>
  <si>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</si>
  <si>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</si>
  <si>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</si>
  <si>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</si>
  <si>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</si>
  <si>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</si>
  <si>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</si>
  <si>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</si>
  <si>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</si>
  <si>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</si>
  <si>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</si>
  <si>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</si>
  <si>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</si>
  <si>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</si>
  <si>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</si>
  <si>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</si>
  <si>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</si>
  <si>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</si>
  <si>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</si>
  <si>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</si>
  <si>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</si>
  <si>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</si>
  <si>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</si>
  <si>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</si>
  <si>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</si>
  <si>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</si>
  <si>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</si>
  <si>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</si>
  <si>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</si>
  <si>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</si>
  <si>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</si>
  <si>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</si>
  <si>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</si>
  <si>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</si>
  <si>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</si>
  <si>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</si>
  <si>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</si>
  <si>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</si>
  <si>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</si>
  <si>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</si>
  <si>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</si>
  <si>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</si>
  <si>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</si>
  <si>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</si>
  <si>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</si>
  <si>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</si>
  <si>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</si>
  <si>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</si>
  <si>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</si>
  <si>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</si>
  <si>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</si>
  <si>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</si>
  <si>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</si>
  <si>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</si>
  <si>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</si>
  <si>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</si>
  <si>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</si>
  <si>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</si>
  <si>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</si>
  <si>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</si>
  <si>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</si>
  <si>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</si>
  <si>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</si>
  <si>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</si>
  <si>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</si>
  <si>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</si>
  <si>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</si>
  <si>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</si>
  <si>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</si>
  <si>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</si>
  <si>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</si>
  <si>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</si>
  <si>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</si>
  <si>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</si>
  <si>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</si>
  <si>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</si>
  <si>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</si>
  <si>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</si>
  <si>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</si>
  <si>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</si>
  <si>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</si>
  <si>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</si>
  <si>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</si>
  <si>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</si>
  <si>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</si>
  <si>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</si>
  <si>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</si>
  <si>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</si>
  <si>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</si>
  <si>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</si>
  <si>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</si>
  <si>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</si>
  <si>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</si>
  <si>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</si>
  <si>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</si>
  <si>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</si>
  <si>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</si>
  <si>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</si>
  <si>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</si>
  <si>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</si>
  <si>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</si>
  <si>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</si>
  <si>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</si>
  <si>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</si>
  <si>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</si>
  <si>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</si>
  <si>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</si>
  <si>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</si>
  <si>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</si>
  <si>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</si>
  <si>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</si>
  <si>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</si>
  <si>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</si>
  <si>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</si>
  <si>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</si>
  <si>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</si>
  <si>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</si>
  <si>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</si>
  <si>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</si>
  <si>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</si>
  <si>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</si>
  <si>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</si>
  <si>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</si>
  <si>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</si>
  <si>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</si>
  <si>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</si>
  <si>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</si>
  <si>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</si>
  <si>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</si>
  <si>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</si>
  <si>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</si>
  <si>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</si>
  <si>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</si>
  <si>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</si>
  <si>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</si>
  <si>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</si>
  <si>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</si>
  <si>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</si>
  <si>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</si>
  <si>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</si>
  <si>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</si>
  <si>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</si>
  <si>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</si>
  <si>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</si>
  <si>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</si>
  <si>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</si>
  <si>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</si>
  <si>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</si>
  <si>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</si>
  <si>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</si>
  <si>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</si>
  <si>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</si>
  <si>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</si>
  <si>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</si>
  <si>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</si>
  <si>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</si>
  <si>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</si>
  <si>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</si>
  <si>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</si>
  <si>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</si>
  <si>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</si>
  <si>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</si>
  <si>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</si>
  <si>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</si>
  <si>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</si>
  <si>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</si>
  <si>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</si>
  <si>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</si>
  <si>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</si>
  <si>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</si>
  <si>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</si>
  <si>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</si>
  <si>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</si>
  <si>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</si>
  <si>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</si>
  <si>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</si>
  <si>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</si>
  <si>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</si>
  <si>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</si>
  <si>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</si>
  <si>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</si>
  <si>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</si>
  <si>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</si>
  <si>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</si>
  <si>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</si>
  <si>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</si>
  <si>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</si>
  <si>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</si>
  <si>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</si>
  <si>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</si>
  <si>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</si>
  <si>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</si>
  <si>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</si>
  <si>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</si>
  <si>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</si>
  <si>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</si>
  <si>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</si>
  <si>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</si>
  <si>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</si>
  <si>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</si>
  <si>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</si>
  <si>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</si>
  <si>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</si>
  <si>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</si>
  <si>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</si>
  <si>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</si>
  <si>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</si>
  <si>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</si>
  <si>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</si>
  <si>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</si>
  <si>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</si>
  <si>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</si>
  <si>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</si>
  <si>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</si>
  <si>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</si>
  <si>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</si>
  <si>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</si>
  <si>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</si>
  <si>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</si>
  <si>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</si>
  <si>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</si>
  <si>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</si>
  <si>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</si>
  <si>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</si>
  <si>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</si>
  <si>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</si>
  <si>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</si>
  <si>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</si>
  <si>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</si>
  <si>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</si>
  <si>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</si>
  <si>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</si>
  <si>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</si>
  <si>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</si>
  <si>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</si>
  <si>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</si>
  <si>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</si>
  <si>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</si>
  <si>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</si>
  <si>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</si>
  <si>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</si>
  <si>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</si>
  <si>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</si>
  <si>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</si>
  <si>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</si>
  <si>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</si>
  <si>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</si>
  <si>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</si>
  <si>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</si>
  <si>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</si>
  <si>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</si>
  <si>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</si>
  <si>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</si>
  <si>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</si>
  <si>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</si>
  <si>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</si>
  <si>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</si>
  <si>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</si>
  <si>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</si>
  <si>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</si>
  <si>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</si>
  <si>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</si>
  <si>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</si>
  <si>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</si>
  <si>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</si>
  <si>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</si>
  <si>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</si>
  <si>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</si>
  <si>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</si>
  <si>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</si>
  <si>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</si>
  <si>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</si>
  <si>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</si>
  <si>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</si>
  <si>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</si>
  <si>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</si>
  <si>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</si>
  <si>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</si>
  <si>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</si>
  <si>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</si>
  <si>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</si>
  <si>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</si>
  <si>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</si>
  <si>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</si>
  <si>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</si>
  <si>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</si>
  <si>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</si>
  <si>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</si>
  <si>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</si>
  <si>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</si>
  <si>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</si>
  <si>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</si>
  <si>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</si>
  <si>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</si>
  <si>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</si>
  <si>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</si>
  <si>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</si>
  <si>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</si>
  <si>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</si>
  <si>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</si>
  <si>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</si>
  <si>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</si>
  <si>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</si>
  <si>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</si>
  <si>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</si>
  <si>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</si>
  <si>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</si>
  <si>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</si>
  <si>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</si>
  <si>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</si>
  <si>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</si>
  <si>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</si>
  <si>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</si>
  <si>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</si>
  <si>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</si>
  <si>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</si>
  <si>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</si>
  <si>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</si>
  <si>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</si>
  <si>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</si>
  <si>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</si>
  <si>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</si>
  <si>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</si>
  <si>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</si>
  <si>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</si>
  <si>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</si>
  <si>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</si>
  <si>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</si>
  <si>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</si>
  <si>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</si>
  <si>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</si>
  <si>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</si>
  <si>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</si>
  <si>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</si>
  <si>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</si>
  <si>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</si>
  <si>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</si>
  <si>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</si>
  <si>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</si>
  <si>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</si>
  <si>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</si>
  <si>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</si>
  <si>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</si>
  <si>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</si>
  <si>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</si>
  <si>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</si>
  <si>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</si>
  <si>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</si>
  <si>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</si>
  <si>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</si>
  <si>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</si>
  <si>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</si>
  <si>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</si>
  <si>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</si>
  <si>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</si>
  <si>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</si>
  <si>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</si>
  <si>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</si>
  <si>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</si>
  <si>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</si>
  <si>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</si>
  <si>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</si>
  <si>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</si>
  <si>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</si>
  <si>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</si>
  <si>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</si>
  <si>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</si>
  <si>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</si>
  <si>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</si>
  <si>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</si>
  <si>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</si>
  <si>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</si>
  <si>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</si>
  <si>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</si>
  <si>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</si>
  <si>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</si>
  <si>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</si>
  <si>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</si>
  <si>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</si>
  <si>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</si>
  <si>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</si>
  <si>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</si>
  <si>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</si>
  <si>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</si>
  <si>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</si>
  <si>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</si>
  <si>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</si>
  <si>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</si>
  <si>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</si>
  <si>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</si>
  <si>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</si>
  <si>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</si>
  <si>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</si>
  <si>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</si>
  <si>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</si>
  <si>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</si>
  <si>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</si>
  <si>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</si>
  <si>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</si>
  <si>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</si>
  <si>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</si>
  <si>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</si>
  <si>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</si>
  <si>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</si>
  <si>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</si>
  <si>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</si>
  <si>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</si>
  <si>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</si>
  <si>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</si>
  <si>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</si>
  <si>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</si>
  <si>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</si>
  <si>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</si>
  <si>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</si>
  <si>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</si>
  <si>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</si>
  <si>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</si>
  <si>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</si>
  <si>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</si>
  <si>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</si>
  <si>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</si>
  <si>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</si>
  <si>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</si>
  <si>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</si>
  <si>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</si>
  <si>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</si>
  <si>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</si>
  <si>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</si>
  <si>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</si>
  <si>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</si>
  <si>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</si>
  <si>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</si>
  <si>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</si>
  <si>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</si>
  <si>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</si>
  <si>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</si>
  <si>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</si>
  <si>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</si>
  <si>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</si>
  <si>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</si>
  <si>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</si>
  <si>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</si>
  <si>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</si>
  <si>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</si>
  <si>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</si>
  <si>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</si>
  <si>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</si>
  <si>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</si>
  <si>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</si>
  <si>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</si>
  <si>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</si>
  <si>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</si>
  <si>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</si>
  <si>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</si>
  <si>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</si>
  <si>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</si>
  <si>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</si>
  <si>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</si>
  <si>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</si>
  <si>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</si>
  <si>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</si>
  <si>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</si>
  <si>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</si>
  <si>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</si>
  <si>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</si>
  <si>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</si>
  <si>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</si>
  <si>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</si>
  <si>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</si>
  <si>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</si>
  <si>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</si>
  <si>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</si>
  <si>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</si>
  <si>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</si>
  <si>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</si>
  <si>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</si>
  <si>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</si>
  <si>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</si>
  <si>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</si>
  <si>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</si>
  <si>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</si>
  <si>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</si>
  <si>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</si>
  <si>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</si>
  <si>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</si>
  <si>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</si>
  <si>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</si>
  <si>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</si>
  <si>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</si>
  <si>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</si>
  <si>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</si>
  <si>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</si>
  <si>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</si>
  <si>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</si>
  <si>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</si>
  <si>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</si>
  <si>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</si>
  <si>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</si>
  <si>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</si>
  <si>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</si>
  <si>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</si>
  <si>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</si>
  <si>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</si>
  <si>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</si>
  <si>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</si>
  <si>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</si>
  <si>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</si>
  <si>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</si>
  <si>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</si>
  <si>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</si>
  <si>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</si>
  <si>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</si>
  <si>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</si>
  <si>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</si>
  <si>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</si>
  <si>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</si>
  <si>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</si>
  <si>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</si>
  <si>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</si>
  <si>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</si>
  <si>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</si>
  <si>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</si>
  <si>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</si>
  <si>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</si>
  <si>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</si>
  <si>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</si>
  <si>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</si>
  <si>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</si>
  <si>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</si>
  <si>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</si>
  <si>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</si>
  <si>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</si>
  <si>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</si>
  <si>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</si>
  <si>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</si>
  <si>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</si>
  <si>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</si>
  <si>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</si>
  <si>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</si>
  <si>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</si>
  <si>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</si>
  <si>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</si>
  <si>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</si>
  <si>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</si>
  <si>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</si>
  <si>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</si>
  <si>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</si>
  <si>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</si>
  <si>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</si>
  <si>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</si>
  <si>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</si>
  <si>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</si>
  <si>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</si>
  <si>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</si>
  <si>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</si>
  <si>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</si>
  <si>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</si>
  <si>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</si>
  <si>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</si>
  <si>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</si>
  <si>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</si>
  <si>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</si>
  <si>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</si>
  <si>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</si>
  <si>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</si>
  <si>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</si>
  <si>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</si>
  <si>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</si>
  <si>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</si>
  <si>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</si>
  <si>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</si>
  <si>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</si>
  <si>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</si>
  <si>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</si>
  <si>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</si>
  <si>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</si>
  <si>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</si>
  <si>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</si>
  <si>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</si>
  <si>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</si>
  <si>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</si>
  <si>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</si>
  <si>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</si>
  <si>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</si>
  <si>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</si>
  <si>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</si>
  <si>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</si>
  <si>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</si>
  <si>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</si>
  <si>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</si>
  <si>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</si>
  <si>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</si>
  <si>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</si>
  <si>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</si>
  <si>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</si>
  <si>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</si>
  <si>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</si>
  <si>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</si>
  <si>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</si>
  <si>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</si>
  <si>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</si>
  <si>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</si>
  <si>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</si>
  <si>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</si>
  <si>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</si>
  <si>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</si>
  <si>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</si>
  <si>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</si>
  <si>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</si>
  <si>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</si>
  <si>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</si>
  <si>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</si>
  <si>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</si>
  <si>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</si>
  <si>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</si>
  <si>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</si>
  <si>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</si>
  <si>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</si>
  <si>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</si>
  <si>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</si>
  <si>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</si>
  <si>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</si>
  <si>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</si>
  <si>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</si>
  <si>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</si>
  <si>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</si>
  <si>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</si>
  <si>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</si>
  <si>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</si>
  <si>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</si>
  <si>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</si>
  <si>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</si>
  <si>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</si>
  <si>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</si>
  <si>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</si>
  <si>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</si>
  <si>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</si>
  <si>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</si>
  <si>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</si>
  <si>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</si>
  <si>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</si>
  <si>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</si>
  <si>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</si>
  <si>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</si>
  <si>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</si>
  <si>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</si>
  <si>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</si>
  <si>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</si>
  <si>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</si>
  <si>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</si>
  <si>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</si>
  <si>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</si>
  <si>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</si>
  <si>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</si>
  <si>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</si>
  <si>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</si>
  <si>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</si>
  <si>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</si>
  <si>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</si>
  <si>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</si>
  <si>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</si>
  <si>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</si>
  <si>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</si>
  <si>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</si>
  <si>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</si>
  <si>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</si>
  <si>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</si>
  <si>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</si>
  <si>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</si>
  <si>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</si>
  <si>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</si>
  <si>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</si>
  <si>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</si>
  <si>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</si>
  <si>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</si>
  <si>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</si>
  <si>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</si>
  <si>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</si>
  <si>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</si>
  <si>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</si>
  <si>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</si>
  <si>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</si>
  <si>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</si>
  <si>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</si>
  <si>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</si>
  <si>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</si>
  <si>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</si>
  <si>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</si>
  <si>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</si>
  <si>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</si>
  <si>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</si>
  <si>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</si>
  <si>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</si>
  <si>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</si>
  <si>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</si>
  <si>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</si>
  <si>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</si>
  <si>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</si>
  <si>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</si>
  <si>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</si>
  <si>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</si>
  <si>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</si>
  <si>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</si>
  <si>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</si>
  <si>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</si>
  <si>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</si>
  <si>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</si>
  <si>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</si>
  <si>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</si>
  <si>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</si>
  <si>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</si>
  <si>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</si>
  <si>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</si>
  <si>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</si>
  <si>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</si>
  <si>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</si>
  <si>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</si>
  <si>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</si>
  <si>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</si>
  <si>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</si>
  <si>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</si>
  <si>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</si>
  <si>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</si>
  <si>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</si>
  <si>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</si>
  <si>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</si>
  <si>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</si>
  <si>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</si>
  <si>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</si>
  <si>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</si>
  <si>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</si>
  <si>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</si>
  <si>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</si>
  <si>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</si>
  <si>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</si>
  <si>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</si>
  <si>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</si>
  <si>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</si>
  <si>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</si>
  <si>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</si>
  <si>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</si>
  <si>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</si>
  <si>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</si>
  <si>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</si>
  <si>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</si>
  <si>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</si>
  <si>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</si>
  <si>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</si>
  <si>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</si>
  <si>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</si>
  <si>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</si>
  <si>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</si>
  <si>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</si>
  <si>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</si>
  <si>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</si>
  <si>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</si>
  <si>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</si>
  <si>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</si>
  <si>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</si>
  <si>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</si>
  <si>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</si>
  <si>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</si>
  <si>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</si>
  <si>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</si>
  <si>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</si>
  <si>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</si>
  <si>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</si>
  <si>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</si>
  <si>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</si>
  <si>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</si>
  <si>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</si>
  <si>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</si>
  <si>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</si>
  <si>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</si>
  <si>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</si>
  <si>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</si>
  <si>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</si>
  <si>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</si>
  <si>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</si>
  <si>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</si>
  <si>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</si>
  <si>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</si>
  <si>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</si>
  <si>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</si>
  <si>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</si>
  <si>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</si>
  <si>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</si>
  <si>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</si>
  <si>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</si>
  <si>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</si>
  <si>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</si>
  <si>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</si>
  <si>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</si>
  <si>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</si>
  <si>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</si>
  <si>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</si>
  <si>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</si>
  <si>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</si>
  <si>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</si>
  <si>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</si>
  <si>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</si>
  <si>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</si>
  <si>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</si>
  <si>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</si>
  <si>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</si>
  <si>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</si>
  <si>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</si>
  <si>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</si>
  <si>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</si>
  <si>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</si>
  <si>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</si>
  <si>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</si>
  <si>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</si>
  <si>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</si>
  <si>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</si>
  <si>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</si>
  <si>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</si>
  <si>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</si>
  <si>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</si>
  <si>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</si>
  <si>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</si>
  <si>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</si>
  <si>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</si>
  <si>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</si>
  <si>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</si>
  <si>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</si>
  <si>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</si>
  <si>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</si>
  <si>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</si>
  <si>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</si>
  <si>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</si>
  <si>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</si>
  <si>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</si>
  <si>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</si>
  <si>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</si>
  <si>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</si>
  <si>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</si>
  <si>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</si>
  <si>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</si>
  <si>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</si>
  <si>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</si>
  <si>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</si>
  <si>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</si>
  <si>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</si>
  <si>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</si>
  <si>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</si>
  <si>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</si>
  <si>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</si>
  <si>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</si>
  <si>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</si>
  <si>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</si>
  <si>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</si>
  <si>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</si>
  <si>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</si>
  <si>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</si>
  <si>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</si>
  <si>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</si>
  <si>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</si>
  <si>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</si>
  <si>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</si>
  <si>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</si>
  <si>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</si>
  <si>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</si>
  <si>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</si>
  <si>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</si>
  <si>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</si>
  <si>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</si>
  <si>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</si>
  <si>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</si>
  <si>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</si>
  <si>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</si>
  <si>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</si>
  <si>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</si>
  <si>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</si>
  <si>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</si>
  <si>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</si>
  <si>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</si>
  <si>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</si>
  <si>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</si>
  <si>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</si>
  <si>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</si>
  <si>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</si>
  <si>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</si>
  <si>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</si>
  <si>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</si>
  <si>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</si>
  <si>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</si>
  <si>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</si>
  <si>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</si>
  <si>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</si>
  <si>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</si>
  <si>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</si>
  <si>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</si>
  <si>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</si>
  <si>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</si>
  <si>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</si>
  <si>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</si>
  <si>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</si>
  <si>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</si>
  <si>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</si>
  <si>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</si>
  <si>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</si>
  <si>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</si>
  <si>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</si>
  <si>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</si>
  <si>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</si>
  <si>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</si>
  <si>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</si>
  <si>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</si>
  <si>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</si>
  <si>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</si>
  <si>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</si>
  <si>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</si>
  <si>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</si>
  <si>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</si>
  <si>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</si>
  <si>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</si>
  <si>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</si>
  <si>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</si>
  <si>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</si>
  <si>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</si>
  <si>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</si>
  <si>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</si>
  <si>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</si>
  <si>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</si>
  <si>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</si>
  <si>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</si>
  <si>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</si>
  <si>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</si>
  <si>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</si>
  <si>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</si>
  <si>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</si>
  <si>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</si>
  <si>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</si>
  <si>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</si>
  <si>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</si>
  <si>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</si>
  <si>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</si>
  <si>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</si>
  <si>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</si>
  <si>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</si>
  <si>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</si>
  <si>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</si>
  <si>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</si>
  <si>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</si>
  <si>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</si>
  <si>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</si>
  <si>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</si>
  <si>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</si>
  <si>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</si>
  <si>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</si>
  <si>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</si>
  <si>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</si>
  <si>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</si>
  <si>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</si>
  <si>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</si>
  <si>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</si>
  <si>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</si>
  <si>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</si>
  <si>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</si>
  <si>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</si>
  <si>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</si>
  <si>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</si>
  <si>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</si>
  <si>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</si>
  <si>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</si>
  <si>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</si>
  <si>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</si>
  <si>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</si>
  <si>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</si>
  <si>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</si>
  <si>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</si>
  <si>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</si>
  <si>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</si>
  <si>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</si>
  <si>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</si>
  <si>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</si>
  <si>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</si>
  <si>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</si>
  <si>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</si>
  <si>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</si>
  <si>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</si>
  <si>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</si>
  <si>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</si>
  <si>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</si>
  <si>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</si>
  <si>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</si>
  <si>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</si>
  <si>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</si>
  <si>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</si>
  <si>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</si>
  <si>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</si>
  <si>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</si>
  <si>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</si>
  <si>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</si>
  <si>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</si>
  <si>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</si>
  <si>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</si>
  <si>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</si>
  <si>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</si>
  <si>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</si>
  <si>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</si>
  <si>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</si>
  <si>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</si>
  <si>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</si>
  <si>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</si>
  <si>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</si>
  <si>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</si>
  <si>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</si>
  <si>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</si>
  <si>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</si>
  <si>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</si>
  <si>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</si>
  <si>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</si>
  <si>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</si>
  <si>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</si>
  <si>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</si>
  <si>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</si>
  <si>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</si>
  <si>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</si>
  <si>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</si>
  <si>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</si>
  <si>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</si>
  <si>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</si>
  <si>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</si>
  <si>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</si>
  <si>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</si>
  <si>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</si>
  <si>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</si>
  <si>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</si>
  <si>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</si>
  <si>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</si>
  <si>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</si>
  <si>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</si>
  <si>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</si>
  <si>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</si>
  <si>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</si>
  <si>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</si>
  <si>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</si>
  <si>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</si>
  <si>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</si>
  <si>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</si>
  <si>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</si>
  <si>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</si>
  <si>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</si>
  <si>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</si>
  <si>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</si>
  <si>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</si>
  <si>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</si>
  <si>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</si>
  <si>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</si>
  <si>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</si>
  <si>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</si>
  <si>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</si>
  <si>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</si>
  <si>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</si>
  <si>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</si>
  <si>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</si>
  <si>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</si>
  <si>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</si>
  <si>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</si>
  <si>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</si>
  <si>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</si>
  <si>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</si>
  <si>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</si>
  <si>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</si>
  <si>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</si>
  <si>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</si>
  <si>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</si>
  <si>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</si>
  <si>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</si>
  <si>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</si>
  <si>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</si>
  <si>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</si>
  <si>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</si>
  <si>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</si>
  <si>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</si>
  <si>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</si>
  <si>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</si>
  <si>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</si>
  <si>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</si>
  <si>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</si>
  <si>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</si>
  <si>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</si>
  <si>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</si>
  <si>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</si>
  <si>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</si>
  <si>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</si>
  <si>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</si>
  <si>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</si>
  <si>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</si>
  <si>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</si>
  <si>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</si>
  <si>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</si>
  <si>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</si>
  <si>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</si>
  <si>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</si>
  <si>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</si>
  <si>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</si>
  <si>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</si>
  <si>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</si>
  <si>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</si>
  <si>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</si>
  <si>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</si>
  <si>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</si>
  <si>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</si>
  <si>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</si>
  <si>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</si>
  <si>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</si>
  <si>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</si>
  <si>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</si>
  <si>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</si>
  <si>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</si>
  <si>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</si>
  <si>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</si>
  <si>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</si>
  <si>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</si>
  <si>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</si>
  <si>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</si>
  <si>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</si>
  <si>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</si>
  <si>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</si>
  <si>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</si>
  <si>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</si>
  <si>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</si>
  <si>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</si>
  <si>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</si>
  <si>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</si>
  <si>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</si>
  <si>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</si>
  <si>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</si>
  <si>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</si>
  <si>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</si>
  <si>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</si>
  <si>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</si>
  <si>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</si>
  <si>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</si>
  <si>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</si>
  <si>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</si>
  <si>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</si>
  <si>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</si>
  <si>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</si>
  <si>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</si>
  <si>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</si>
  <si>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</si>
  <si>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</si>
  <si>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</si>
  <si>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</si>
  <si>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</si>
  <si>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</si>
  <si>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</si>
  <si>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</si>
  <si>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</si>
  <si>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</si>
  <si>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</si>
  <si>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</si>
  <si>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</si>
  <si>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</si>
  <si>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</si>
  <si>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</si>
  <si>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</si>
  <si>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</si>
  <si>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</si>
  <si>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</si>
  <si>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</si>
  <si>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</si>
  <si>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</si>
  <si>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</si>
  <si>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</si>
  <si>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</si>
  <si>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</si>
  <si>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</si>
  <si>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</si>
  <si>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</si>
  <si>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</si>
  <si>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</si>
  <si>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</si>
  <si>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</si>
  <si>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</si>
  <si>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</si>
  <si>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</si>
  <si>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</si>
  <si>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</si>
  <si>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</si>
  <si>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</si>
  <si>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</si>
  <si>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</si>
  <si>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</si>
  <si>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</si>
  <si>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</si>
  <si>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</si>
  <si>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</si>
  <si>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</si>
  <si>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</si>
  <si>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</si>
  <si>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</si>
  <si>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</si>
  <si>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</si>
  <si>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</si>
  <si>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</si>
  <si>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</si>
  <si>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</si>
  <si>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</si>
  <si>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</si>
  <si>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</si>
  <si>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</si>
  <si>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</si>
  <si>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</si>
  <si>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</si>
  <si>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</si>
  <si>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</si>
  <si>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</si>
  <si>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</si>
  <si>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</si>
  <si>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</si>
  <si>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</si>
  <si>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</si>
  <si>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</si>
  <si>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</si>
  <si>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</si>
  <si>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</si>
  <si>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</si>
  <si>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</si>
  <si>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</si>
  <si>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</si>
  <si>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</si>
  <si>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</si>
  <si>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</si>
  <si>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</si>
  <si>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</si>
  <si>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</si>
  <si>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</si>
  <si>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</si>
  <si>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</si>
  <si>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</si>
  <si>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</si>
  <si>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</si>
  <si>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</si>
  <si>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</si>
  <si>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</si>
  <si>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</si>
  <si>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</si>
  <si>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</si>
  <si>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</si>
  <si>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</si>
  <si>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</si>
  <si>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</si>
  <si>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</si>
  <si>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</si>
  <si>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</si>
  <si>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</si>
  <si>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</si>
  <si>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</si>
  <si>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</si>
  <si>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</si>
  <si>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</si>
  <si>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</si>
  <si>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</si>
  <si>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</si>
  <si>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</si>
  <si>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</si>
  <si>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</si>
  <si>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</si>
  <si>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</si>
  <si>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</si>
  <si>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</si>
  <si>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</si>
  <si>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</si>
  <si>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</si>
  <si>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</si>
  <si>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</si>
  <si>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</si>
  <si>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</si>
  <si>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</si>
  <si>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</si>
  <si>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</si>
  <si>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</si>
  <si>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</si>
  <si>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</si>
  <si>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</si>
  <si>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</si>
  <si>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</si>
  <si>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</si>
  <si>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</si>
  <si>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</si>
  <si>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</si>
  <si>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</si>
  <si>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</si>
  <si>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</si>
  <si>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</si>
  <si>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</si>
  <si>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</si>
  <si>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</si>
  <si>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</si>
  <si>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</si>
  <si>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</si>
  <si>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</si>
  <si>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</si>
  <si>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</si>
  <si>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</si>
  <si>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</si>
  <si>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</si>
  <si>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</si>
  <si>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</si>
  <si>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</si>
  <si>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</si>
  <si>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</si>
  <si>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</si>
  <si>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</si>
  <si>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</si>
  <si>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</si>
  <si>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</si>
  <si>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</si>
  <si>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</si>
  <si>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</si>
  <si>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</si>
  <si>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</si>
  <si>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</si>
  <si>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</si>
  <si>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</si>
  <si>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</si>
  <si>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</si>
  <si>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</si>
  <si>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</si>
  <si>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</si>
  <si>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</si>
  <si>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</si>
  <si>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</si>
  <si>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</si>
  <si>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</si>
  <si>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</si>
  <si>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</si>
  <si>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</si>
  <si>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</si>
  <si>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</si>
  <si>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</si>
  <si>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</si>
  <si>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</si>
  <si>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</si>
  <si>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</si>
  <si>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</si>
  <si>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</si>
  <si>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</si>
  <si>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</si>
  <si>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</si>
  <si>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</si>
  <si>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</si>
  <si>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</si>
  <si>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</si>
  <si>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</si>
  <si>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</si>
  <si>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</si>
  <si>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</si>
  <si>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</si>
  <si>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</si>
  <si>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</si>
  <si>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</si>
  <si>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</si>
  <si>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</si>
  <si>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</si>
  <si>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</si>
  <si>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</si>
  <si>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</si>
  <si>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</si>
  <si>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</si>
  <si>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</si>
  <si>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</si>
  <si>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</si>
  <si>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</si>
  <si>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</si>
  <si>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</si>
  <si>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</si>
  <si>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</si>
  <si>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</si>
  <si>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</si>
  <si>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</si>
  <si>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</si>
  <si>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</si>
  <si>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</si>
  <si>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</si>
  <si>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</si>
  <si>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</si>
  <si>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</si>
  <si>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</si>
  <si>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</si>
  <si>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</si>
  <si>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</si>
  <si>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</si>
  <si>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</si>
  <si>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</si>
  <si>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</si>
  <si>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</si>
  <si>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</si>
  <si>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</si>
  <si>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</si>
  <si>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</si>
  <si>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</si>
  <si>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</si>
  <si>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</si>
  <si>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</si>
  <si>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</si>
  <si>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</si>
  <si>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</si>
  <si>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</si>
  <si>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</si>
  <si>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</si>
  <si>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</si>
  <si>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</si>
  <si>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</si>
  <si>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</si>
  <si>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</si>
  <si>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</si>
  <si>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</si>
  <si>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</si>
  <si>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</si>
  <si>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</si>
  <si>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</si>
  <si>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</si>
  <si>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</si>
  <si>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</si>
  <si>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</si>
  <si>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</si>
  <si>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</si>
  <si>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</si>
  <si>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</si>
  <si>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</si>
  <si>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</si>
  <si>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</si>
  <si>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</si>
  <si>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</si>
  <si>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</si>
  <si>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</si>
  <si>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</si>
  <si>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</si>
  <si>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</si>
  <si>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</si>
  <si>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</si>
  <si>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</si>
  <si>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</si>
  <si>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</si>
  <si>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</si>
  <si>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</si>
  <si>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</si>
  <si>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</si>
  <si>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</si>
  <si>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</si>
  <si>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</si>
  <si>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</si>
  <si>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</si>
  <si>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</si>
  <si>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</si>
  <si>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</si>
  <si>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</si>
  <si>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</si>
  <si>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</si>
  <si>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</si>
  <si>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</si>
  <si>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</si>
  <si>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</si>
  <si>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</si>
  <si>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</si>
  <si>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</si>
  <si>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</si>
  <si>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</si>
  <si>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</si>
  <si>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</si>
  <si>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</si>
  <si>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</si>
  <si>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</si>
  <si>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</si>
  <si>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</si>
  <si>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</si>
  <si>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</si>
  <si>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</si>
  <si>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</si>
  <si>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</si>
  <si>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</si>
  <si>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</si>
  <si>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</si>
  <si>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</si>
  <si>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</si>
  <si>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</si>
  <si>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</si>
  <si>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</si>
  <si>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</si>
  <si>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</si>
  <si>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</si>
  <si>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</si>
  <si>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</si>
  <si>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</si>
  <si>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</si>
  <si>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</si>
  <si>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</si>
  <si>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</si>
  <si>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</si>
  <si>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</si>
  <si>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</si>
  <si>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</si>
  <si>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</si>
  <si>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</si>
  <si>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</si>
  <si>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</si>
  <si>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</si>
  <si>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</si>
  <si>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</si>
  <si>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</si>
  <si>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</si>
  <si>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</si>
  <si>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</si>
  <si>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</si>
  <si>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</si>
  <si>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</si>
  <si>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</si>
  <si>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</si>
  <si>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</si>
  <si>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</si>
  <si>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</si>
  <si>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</si>
  <si>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</si>
  <si>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</si>
  <si>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</si>
  <si>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</si>
  <si>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</si>
  <si>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</si>
  <si>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</si>
  <si>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</si>
  <si>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</si>
  <si>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</si>
  <si>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</si>
  <si>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</si>
  <si>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</si>
  <si>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</si>
  <si>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</si>
  <si>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</si>
  <si>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</si>
  <si>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</si>
  <si>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</si>
  <si>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</si>
  <si>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</si>
  <si>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</si>
  <si>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</si>
  <si>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</si>
  <si>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</si>
  <si>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</si>
  <si>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</si>
  <si>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</si>
  <si>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</si>
  <si>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</si>
  <si>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</si>
  <si>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</si>
  <si>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</si>
  <si>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</si>
  <si>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</si>
  <si>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</si>
  <si>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</si>
  <si>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</si>
  <si>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</si>
  <si>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</si>
  <si>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</si>
  <si>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</si>
  <si>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</si>
  <si>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</si>
  <si>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</si>
  <si>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</si>
  <si>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</si>
  <si>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</si>
  <si>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</si>
  <si>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</si>
  <si>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</si>
  <si>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</si>
  <si>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</si>
  <si>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</si>
  <si>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</si>
  <si>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</si>
  <si>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</si>
  <si>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</si>
  <si>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</si>
  <si>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</si>
  <si>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</si>
  <si>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</si>
  <si>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</si>
  <si>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</si>
  <si>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</si>
  <si>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</si>
  <si>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</si>
  <si>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</si>
  <si>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</si>
  <si>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</si>
  <si>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</si>
  <si>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</si>
  <si>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</si>
  <si>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</si>
  <si>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</si>
  <si>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</si>
  <si>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</si>
  <si>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</si>
  <si>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</si>
  <si>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</si>
  <si>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</si>
  <si>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</si>
  <si>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</si>
  <si>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</si>
  <si>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</si>
  <si>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</si>
  <si>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</si>
  <si>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</si>
  <si>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</si>
  <si>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</si>
  <si>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</si>
  <si>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</si>
  <si>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</si>
  <si>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</si>
  <si>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</si>
  <si>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</si>
  <si>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</si>
  <si>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</si>
  <si>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</si>
  <si>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</si>
  <si>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</si>
  <si>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</si>
  <si>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</si>
  <si>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</si>
  <si>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</si>
  <si>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</si>
  <si>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</si>
  <si>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</si>
  <si>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</si>
  <si>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</si>
  <si>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</si>
  <si>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</si>
  <si>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</si>
  <si>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</si>
  <si>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</si>
  <si>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</si>
  <si>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</si>
  <si>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</si>
  <si>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</si>
  <si>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</si>
  <si>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</si>
  <si>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</si>
  <si>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</si>
  <si>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</si>
  <si>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</si>
  <si>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</si>
  <si>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</si>
  <si>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</si>
  <si>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</si>
  <si>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</si>
  <si>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</si>
  <si>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</si>
  <si>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</si>
  <si>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</si>
  <si>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</si>
  <si>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</si>
  <si>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</si>
  <si>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</si>
  <si>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</si>
  <si>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</si>
  <si>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</si>
  <si>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</si>
  <si>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</si>
  <si>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</si>
  <si>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</si>
  <si>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</si>
  <si>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</si>
  <si>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</si>
  <si>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</si>
  <si>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</si>
  <si>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</si>
  <si>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</si>
  <si>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</si>
  <si>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</si>
  <si>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</si>
  <si>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</si>
  <si>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</si>
  <si>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</si>
  <si>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</si>
  <si>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</si>
  <si>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</si>
  <si>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</si>
  <si>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</si>
  <si>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</si>
  <si>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</si>
  <si>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</si>
  <si>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</si>
  <si>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</si>
  <si>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</si>
  <si>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</si>
  <si>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</si>
  <si>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</si>
  <si>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</si>
  <si>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</si>
  <si>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</si>
  <si>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</si>
  <si>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</si>
  <si>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</si>
  <si>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</si>
  <si>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</si>
  <si>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</si>
  <si>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</si>
  <si>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</si>
  <si>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</si>
  <si>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</si>
  <si>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</si>
  <si>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</si>
  <si>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</si>
  <si>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</si>
  <si>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</si>
  <si>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</si>
  <si>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</si>
  <si>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</si>
  <si>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</si>
  <si>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</si>
  <si>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</si>
  <si>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</si>
  <si>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</si>
  <si>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</si>
  <si>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</si>
  <si>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</si>
  <si>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</si>
  <si>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</si>
  <si>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</si>
  <si>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</si>
  <si>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</si>
  <si>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</si>
  <si>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</si>
  <si>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</si>
  <si>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</si>
  <si>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</si>
  <si>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</si>
  <si>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</si>
  <si>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</si>
  <si>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</si>
  <si>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</si>
  <si>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</si>
  <si>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</si>
  <si>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</si>
  <si>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</si>
  <si>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</si>
  <si>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</si>
  <si>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</si>
  <si>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</si>
  <si>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</si>
  <si>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</si>
  <si>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</si>
  <si>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</si>
  <si>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</si>
  <si>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</si>
  <si>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</si>
  <si>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</si>
  <si>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</si>
  <si>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</si>
  <si>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</si>
  <si>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</si>
  <si>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</si>
  <si>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</si>
  <si>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</si>
  <si>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</si>
  <si>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</si>
  <si>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</si>
  <si>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</si>
  <si>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</si>
  <si>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</si>
  <si>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</si>
  <si>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</si>
  <si>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</si>
  <si>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</si>
  <si>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</si>
  <si>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</si>
  <si>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</si>
  <si>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</si>
  <si>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</si>
  <si>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</si>
  <si>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</si>
  <si>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</si>
  <si>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</si>
  <si>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</si>
  <si>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</si>
  <si>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</si>
  <si>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</si>
  <si>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</si>
  <si>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</si>
  <si>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</si>
  <si>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</si>
  <si>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</si>
  <si>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</si>
  <si>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</si>
  <si>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</si>
  <si>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</si>
  <si>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</si>
  <si>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</si>
  <si>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</si>
  <si>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</si>
  <si>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</si>
  <si>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</si>
  <si>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</si>
  <si>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</si>
  <si>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</si>
  <si>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</si>
  <si>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</si>
  <si>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</si>
  <si>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</si>
  <si>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</si>
  <si>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</si>
  <si>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</si>
  <si>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</si>
  <si>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</si>
  <si>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</si>
  <si>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</si>
  <si>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</si>
  <si>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</si>
  <si>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</si>
  <si>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</si>
  <si>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</si>
  <si>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</si>
  <si>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</si>
  <si>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</si>
  <si>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</si>
  <si>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</si>
  <si>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</si>
  <si>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</si>
  <si>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</si>
  <si>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</si>
  <si>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</si>
  <si>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</si>
  <si>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</si>
  <si>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</si>
  <si>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</si>
  <si>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</si>
  <si>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</si>
  <si>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</si>
  <si>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</si>
  <si>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</si>
  <si>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</si>
  <si>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</si>
  <si>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</si>
  <si>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</si>
  <si>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</si>
  <si>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</si>
  <si>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</si>
  <si>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</si>
  <si>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</si>
  <si>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</si>
  <si>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</si>
  <si>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</si>
  <si>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</si>
  <si>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</si>
  <si>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</si>
  <si>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</si>
  <si>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</si>
  <si>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</si>
  <si>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</si>
  <si>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</si>
  <si>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</si>
  <si>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</si>
  <si>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</si>
  <si>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</si>
  <si>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</si>
  <si>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</si>
  <si>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</si>
  <si>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</si>
  <si>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</si>
  <si>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</si>
  <si>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</si>
  <si>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</si>
  <si>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</si>
  <si>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</si>
  <si>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</si>
  <si>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</si>
  <si>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</si>
  <si>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</si>
  <si>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</si>
  <si>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</si>
  <si>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</si>
  <si>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</si>
  <si>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</si>
  <si>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</si>
  <si>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</si>
  <si>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</si>
  <si>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</si>
  <si>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</si>
  <si>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</si>
  <si>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</si>
  <si>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</si>
  <si>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</si>
  <si>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</si>
  <si>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</si>
  <si>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</si>
  <si>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</si>
  <si>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</si>
  <si>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</si>
  <si>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</si>
  <si>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</si>
  <si>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</si>
  <si>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</si>
  <si>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</si>
  <si>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</si>
  <si>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</si>
  <si>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</si>
  <si>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</si>
  <si>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</si>
  <si>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</si>
  <si>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</si>
  <si>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</si>
  <si>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</si>
  <si>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</si>
  <si>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</si>
  <si>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</si>
  <si>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</si>
  <si>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</si>
  <si>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</si>
  <si>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</si>
  <si>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</si>
  <si>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</si>
  <si>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</si>
  <si>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</si>
  <si>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</si>
  <si>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</si>
  <si>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</si>
  <si>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</si>
  <si>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</si>
  <si>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</si>
  <si>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</si>
  <si>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</si>
  <si>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</si>
  <si>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</si>
  <si>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</si>
  <si>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</si>
  <si>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</si>
  <si>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</si>
  <si>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</si>
  <si>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</si>
  <si>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</si>
  <si>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</si>
  <si>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</si>
  <si>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</si>
  <si>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</si>
  <si>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</si>
  <si>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</si>
  <si>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</si>
  <si>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</si>
  <si>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</si>
  <si>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</si>
  <si>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</si>
  <si>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</si>
  <si>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</si>
  <si>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</si>
  <si>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</si>
  <si>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</si>
  <si>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</si>
  <si>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</si>
  <si>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</si>
  <si>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</si>
  <si>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</si>
  <si>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</si>
  <si>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</si>
  <si>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</si>
  <si>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</si>
  <si>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</si>
  <si>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</si>
  <si>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</si>
  <si>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</si>
  <si>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</si>
  <si>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</si>
  <si>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</si>
  <si>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</si>
  <si>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</si>
  <si>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</si>
  <si>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</si>
  <si>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</si>
  <si>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</si>
  <si>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</si>
  <si>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</si>
  <si>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</si>
  <si>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</si>
  <si>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</si>
  <si>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</si>
  <si>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</si>
  <si>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</si>
  <si>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</si>
  <si>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</si>
  <si>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</si>
  <si>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</si>
  <si>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</si>
  <si>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</si>
  <si>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</si>
  <si>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</si>
  <si>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</si>
  <si>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</si>
  <si>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</si>
  <si>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</si>
  <si>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</si>
  <si>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</si>
  <si>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</si>
  <si>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</si>
  <si>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</si>
  <si>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</si>
  <si>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</si>
  <si>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</si>
  <si>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</si>
  <si>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</si>
  <si>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</si>
  <si>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</si>
  <si>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</si>
  <si>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</si>
  <si>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</si>
  <si>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</si>
  <si>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</si>
  <si>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</si>
  <si>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</si>
  <si>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</si>
  <si>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</si>
  <si>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</si>
  <si>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</si>
  <si>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</si>
  <si>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</si>
  <si>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</si>
  <si>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</si>
  <si>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</si>
  <si>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</si>
  <si>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</si>
  <si>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</si>
  <si>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</si>
  <si>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</si>
  <si>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</si>
  <si>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</si>
  <si>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</si>
  <si>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</si>
  <si>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</si>
  <si>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</si>
  <si>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</si>
  <si>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</si>
  <si>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</si>
  <si>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</si>
  <si>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</si>
  <si>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</si>
  <si>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</si>
  <si>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</si>
  <si>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</si>
  <si>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</si>
  <si>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</si>
  <si>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</si>
  <si>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</si>
  <si>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</si>
  <si>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</si>
  <si>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</si>
  <si>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</si>
  <si>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</si>
  <si>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</si>
  <si>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</si>
  <si>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</si>
  <si>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</si>
  <si>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</si>
  <si>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</si>
  <si>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</si>
  <si>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</si>
  <si>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</si>
  <si>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</si>
  <si>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</si>
  <si>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</si>
  <si>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</si>
  <si>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</si>
  <si>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</si>
  <si>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</si>
  <si>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</si>
  <si>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</si>
  <si>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</si>
  <si>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</si>
  <si>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</si>
  <si>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</si>
  <si>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</si>
  <si>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</si>
  <si>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</si>
  <si>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</si>
  <si>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</si>
  <si>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</si>
  <si>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</si>
  <si>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</si>
  <si>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</si>
  <si>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</si>
  <si>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</si>
  <si>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</si>
  <si>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</si>
  <si>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</si>
  <si>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</si>
  <si>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</si>
  <si>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</si>
  <si>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</si>
  <si>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</si>
  <si>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</si>
  <si>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</si>
  <si>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</si>
  <si>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</si>
  <si>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</si>
  <si>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</si>
  <si>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</si>
  <si>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</si>
  <si>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</si>
  <si>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</si>
  <si>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</si>
  <si>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</si>
  <si>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</si>
  <si>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</si>
  <si>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</si>
  <si>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</si>
  <si>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</si>
  <si>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</si>
  <si>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</si>
  <si>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</si>
  <si>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</si>
  <si>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</si>
  <si>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</si>
  <si>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</si>
  <si>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</si>
  <si>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</si>
  <si>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</si>
  <si>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</si>
  <si>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</si>
  <si>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</si>
  <si>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</si>
  <si>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</si>
  <si>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</si>
  <si>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</si>
  <si>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</si>
  <si>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</si>
  <si>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</si>
  <si>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</si>
  <si>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</si>
  <si>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</si>
  <si>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</si>
  <si>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</si>
  <si>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</si>
  <si>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</si>
  <si>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</si>
  <si>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</si>
  <si>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</si>
  <si>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</si>
  <si>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</si>
  <si>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</si>
  <si>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</si>
  <si>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</si>
  <si>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</si>
  <si>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</si>
  <si>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</si>
  <si>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</si>
  <si>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</si>
  <si>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</si>
  <si>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</si>
  <si>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</si>
  <si>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</si>
  <si>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</si>
  <si>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</si>
  <si>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</si>
  <si>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</si>
  <si>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</si>
  <si>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</si>
  <si>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</si>
  <si>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</si>
  <si>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</si>
  <si>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</si>
  <si>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</si>
  <si>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</si>
  <si>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</si>
  <si>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</si>
  <si>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</si>
  <si>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</si>
  <si>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</si>
  <si>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</si>
  <si>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</si>
  <si>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</si>
  <si>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</si>
  <si>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</si>
  <si>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</si>
  <si>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</si>
  <si>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</si>
  <si>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</si>
  <si>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</si>
  <si>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</si>
  <si>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</si>
  <si>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</si>
  <si>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</si>
  <si>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</si>
  <si>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</si>
  <si>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</si>
  <si>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</si>
  <si>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</si>
  <si>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</si>
  <si>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</si>
  <si>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</si>
  <si>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</si>
  <si>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</si>
  <si>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</si>
  <si>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</si>
  <si>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</si>
  <si>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</si>
  <si>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</si>
  <si>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</si>
  <si>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</si>
  <si>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</si>
  <si>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</si>
  <si>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</si>
  <si>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</si>
  <si>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</si>
  <si>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</si>
  <si>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</si>
  <si>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</si>
  <si>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</si>
  <si>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</si>
  <si>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</si>
  <si>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</si>
  <si>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</si>
  <si>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</si>
  <si>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</si>
  <si>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</si>
  <si>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</si>
  <si>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</si>
  <si>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</si>
  <si>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</si>
  <si>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</si>
  <si>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</si>
  <si>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</si>
  <si>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</si>
  <si>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</si>
  <si>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</si>
  <si>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</si>
  <si>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</si>
  <si>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</si>
  <si>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</si>
  <si>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</si>
  <si>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</si>
  <si>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</si>
  <si>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</si>
  <si>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</si>
  <si>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</si>
  <si>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</si>
  <si>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</si>
  <si>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</si>
  <si>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</si>
  <si>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</si>
  <si>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</si>
  <si>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</si>
  <si>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</si>
  <si>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</si>
  <si>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</si>
  <si>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</si>
  <si>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</si>
  <si>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</si>
  <si>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</si>
  <si>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</si>
  <si>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</si>
  <si>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</si>
  <si>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</si>
  <si>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</si>
  <si>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</si>
  <si>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</si>
  <si>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</si>
  <si>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</si>
  <si>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</si>
  <si>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</si>
  <si>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</si>
  <si>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</si>
  <si>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</si>
  <si>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</si>
  <si>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</si>
  <si>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</si>
  <si>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</si>
  <si>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</si>
  <si>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</si>
  <si>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</si>
  <si>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</si>
  <si>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</si>
  <si>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</si>
  <si>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</si>
  <si>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</si>
  <si>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</si>
  <si>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</si>
  <si>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</si>
  <si>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</si>
  <si>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</si>
  <si>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</si>
  <si>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</si>
  <si>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</si>
  <si>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</si>
  <si>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</si>
  <si>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</si>
  <si>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</si>
  <si>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</si>
  <si>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</si>
  <si>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</si>
  <si>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</si>
  <si>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</si>
  <si>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</si>
  <si>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</si>
  <si>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</si>
  <si>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</si>
  <si>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</si>
  <si>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</si>
  <si>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</si>
  <si>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</si>
  <si>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</si>
  <si>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</si>
  <si>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</si>
  <si>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</si>
  <si>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</si>
  <si>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</si>
  <si>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</si>
  <si>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</si>
  <si>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</si>
  <si>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</si>
  <si>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</si>
  <si>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</si>
  <si>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</si>
  <si>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</si>
  <si>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</si>
  <si>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</si>
  <si>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</si>
  <si>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</si>
  <si>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</si>
  <si>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</si>
  <si>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</si>
  <si>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</si>
  <si>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</si>
  <si>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</si>
  <si>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</si>
  <si>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</si>
  <si>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</si>
  <si>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</si>
  <si>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</si>
  <si>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</si>
  <si>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</si>
  <si>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</si>
  <si>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</si>
  <si>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</si>
  <si>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</si>
  <si>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</si>
  <si>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</si>
  <si>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</si>
  <si>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</si>
  <si>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</si>
  <si>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</si>
  <si>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</si>
  <si>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</si>
  <si>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</si>
  <si>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</si>
  <si>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</si>
  <si>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</si>
  <si>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</si>
  <si>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</si>
  <si>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</si>
  <si>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</si>
  <si>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</si>
  <si>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</si>
  <si>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</si>
  <si>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</si>
  <si>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</si>
  <si>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</si>
  <si>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</si>
  <si>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</si>
  <si>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</si>
  <si>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</si>
  <si>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</si>
  <si>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</si>
  <si>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</si>
  <si>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</si>
  <si>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</si>
  <si>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</si>
  <si>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</si>
  <si>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</si>
  <si>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</si>
  <si>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</si>
  <si>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</si>
  <si>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</si>
  <si>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</si>
  <si>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</si>
  <si>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</si>
  <si>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</si>
  <si>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</si>
  <si>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</si>
  <si>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</si>
  <si>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</si>
  <si>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</si>
  <si>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</si>
  <si>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</si>
  <si>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</si>
  <si>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</si>
  <si>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</si>
  <si>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</si>
  <si>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</si>
  <si>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</si>
  <si>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</si>
  <si>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</si>
  <si>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</si>
  <si>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</si>
  <si>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</si>
  <si>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</si>
  <si>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</si>
  <si>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</si>
  <si>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</si>
  <si>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</si>
  <si>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</si>
  <si>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</si>
  <si>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</si>
  <si>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</si>
  <si>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</si>
  <si>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</si>
  <si>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</si>
  <si>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</si>
  <si>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</si>
  <si>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</si>
  <si>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</si>
  <si>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</si>
  <si>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</si>
  <si>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</si>
  <si>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</si>
  <si>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</si>
  <si>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</si>
  <si>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</si>
  <si>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</si>
  <si>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</si>
  <si>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</si>
  <si>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</si>
  <si>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</si>
  <si>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</si>
  <si>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</si>
  <si>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</si>
  <si>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</si>
  <si>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</si>
  <si>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</si>
  <si>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</si>
  <si>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</si>
  <si>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</si>
  <si>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</si>
  <si>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</si>
  <si>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</si>
  <si>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</si>
  <si>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</si>
  <si>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</si>
  <si>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</si>
  <si>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</si>
  <si>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</si>
  <si>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</si>
  <si>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</si>
  <si>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</si>
  <si>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</si>
  <si>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</si>
  <si>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</si>
  <si>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</si>
  <si>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</si>
  <si>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</si>
  <si>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</si>
  <si>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</si>
  <si>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</si>
  <si>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</si>
  <si>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</si>
  <si>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</si>
  <si>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</si>
  <si>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</si>
  <si>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</si>
  <si>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</si>
  <si>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</si>
  <si>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</si>
  <si>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</si>
  <si>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</si>
  <si>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</si>
  <si>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</si>
  <si>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</si>
  <si>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</si>
  <si>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</si>
  <si>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</si>
  <si>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</si>
  <si>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</si>
  <si>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</si>
  <si>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</si>
  <si>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</si>
  <si>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</si>
  <si>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</si>
  <si>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</si>
  <si>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</si>
  <si>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</si>
  <si>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</si>
  <si>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</si>
  <si>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</si>
  <si>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</si>
  <si>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</si>
  <si>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</si>
  <si>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</si>
  <si>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</si>
  <si>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</si>
  <si>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</si>
  <si>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</si>
  <si>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</si>
  <si>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</si>
  <si>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</si>
  <si>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</si>
  <si>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</si>
  <si>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</si>
  <si>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</si>
  <si>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</si>
  <si>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</si>
  <si>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</si>
  <si>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</si>
  <si>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</si>
  <si>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</si>
  <si>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</si>
  <si>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</si>
  <si>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</si>
  <si>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</si>
  <si>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</si>
  <si>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</si>
  <si>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</si>
  <si>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</si>
  <si>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</si>
  <si>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</si>
  <si>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</si>
  <si>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</si>
  <si>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</si>
  <si>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</si>
  <si>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</si>
  <si>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</si>
  <si>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</si>
  <si>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</si>
  <si>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</si>
  <si>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</si>
  <si>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</si>
  <si>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</si>
  <si>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</si>
  <si>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</si>
  <si>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</si>
  <si>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</si>
  <si>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</si>
  <si>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</si>
  <si>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</si>
  <si>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</si>
  <si>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</si>
  <si>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</si>
  <si>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</si>
  <si>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</si>
  <si>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</si>
  <si>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</si>
  <si>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</si>
  <si>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</si>
  <si>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</si>
  <si>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</si>
  <si>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</si>
  <si>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</si>
  <si>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</si>
  <si>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</si>
  <si>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</si>
  <si>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</si>
  <si>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</si>
  <si>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</si>
  <si>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</si>
  <si>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</si>
  <si>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</si>
  <si>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</si>
  <si>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</si>
  <si>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</si>
  <si>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</si>
  <si>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</si>
  <si>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</si>
  <si>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</si>
  <si>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</si>
  <si>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</si>
  <si>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</si>
  <si>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</si>
  <si>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</si>
  <si>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</si>
  <si>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</si>
  <si>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</si>
  <si>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</si>
  <si>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</si>
  <si>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</si>
  <si>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</si>
  <si>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</si>
  <si>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</si>
  <si>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</si>
  <si>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</si>
  <si>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</si>
  <si>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</si>
  <si>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</si>
  <si>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</si>
  <si>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</si>
  <si>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</si>
  <si>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</si>
  <si>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</si>
  <si>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</si>
  <si>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</si>
  <si>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</si>
  <si>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</si>
  <si>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</si>
  <si>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</si>
  <si>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</si>
  <si>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</si>
  <si>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</si>
  <si>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</si>
  <si>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</si>
  <si>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</si>
  <si>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</si>
  <si>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</si>
  <si>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</si>
  <si>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</si>
  <si>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</si>
  <si>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</si>
  <si>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</si>
  <si>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</si>
  <si>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</si>
  <si>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</si>
  <si>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</si>
  <si>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</si>
  <si>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</si>
  <si>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</si>
  <si>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</si>
  <si>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</si>
  <si>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</si>
  <si>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</si>
  <si>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</si>
  <si>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</si>
  <si>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</si>
  <si>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</si>
  <si>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</si>
  <si>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</si>
  <si>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</si>
  <si>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</si>
  <si>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</si>
  <si>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</si>
  <si>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</si>
  <si>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</si>
  <si>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</si>
  <si>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</si>
  <si>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</si>
  <si>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</si>
  <si>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</si>
  <si>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</si>
  <si>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</si>
  <si>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</si>
  <si>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</si>
  <si>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</si>
  <si>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</si>
  <si>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</si>
  <si>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</si>
  <si>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</si>
  <si>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</si>
  <si>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</si>
  <si>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</si>
  <si>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</si>
  <si>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</si>
  <si>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</si>
  <si>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</si>
  <si>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</si>
  <si>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</si>
  <si>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</si>
  <si>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</si>
  <si>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</si>
  <si>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</si>
  <si>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</si>
  <si>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</si>
  <si>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</si>
  <si>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</si>
  <si>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</si>
  <si>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</si>
  <si>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</si>
  <si>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</si>
  <si>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</si>
  <si>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</si>
  <si>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</si>
  <si>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</si>
  <si>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</si>
  <si>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</si>
  <si>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</si>
  <si>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</si>
  <si>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</si>
  <si>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</si>
  <si>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</si>
  <si>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</si>
  <si>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</si>
  <si>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</si>
  <si>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</si>
  <si>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</si>
  <si>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</si>
  <si>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</si>
  <si>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</si>
  <si>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</si>
  <si>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</si>
  <si>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</si>
  <si>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</si>
  <si>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</si>
  <si>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</si>
  <si>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</si>
  <si>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</si>
  <si>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</si>
  <si>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</si>
  <si>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</si>
  <si>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</si>
  <si>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</si>
  <si>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</si>
  <si>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</si>
  <si>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</si>
  <si>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</si>
  <si>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</si>
  <si>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</si>
  <si>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</si>
  <si>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</si>
  <si>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</si>
  <si>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</si>
  <si>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</si>
  <si>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</si>
  <si>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</si>
  <si>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</si>
  <si>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</si>
  <si>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</si>
  <si>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</si>
  <si>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</si>
  <si>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</si>
  <si>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</si>
  <si>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</si>
  <si>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</si>
  <si>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</si>
  <si>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</si>
  <si>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</si>
  <si>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</si>
  <si>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</si>
  <si>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</si>
  <si>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</si>
  <si>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</si>
  <si>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</si>
  <si>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</si>
  <si>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</si>
  <si>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</si>
  <si>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</si>
  <si>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</si>
  <si>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</si>
  <si>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</si>
  <si>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</si>
  <si>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</si>
  <si>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</si>
  <si>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</si>
  <si>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</si>
  <si>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</si>
  <si>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</si>
  <si>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</si>
  <si>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</si>
  <si>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</si>
  <si>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</si>
  <si>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</si>
  <si>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</si>
  <si>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</si>
  <si>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</si>
  <si>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</si>
  <si>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</si>
  <si>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</si>
  <si>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</si>
  <si>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</si>
  <si>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</si>
  <si>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</si>
  <si>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</si>
  <si>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</si>
  <si>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</si>
  <si>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</si>
  <si>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</si>
  <si>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</si>
  <si>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</si>
  <si>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</si>
  <si>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</si>
  <si>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</si>
  <si>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</si>
  <si>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</si>
  <si>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</si>
  <si>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</si>
  <si>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</si>
  <si>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</si>
  <si>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</si>
  <si>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</si>
  <si>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</si>
  <si>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</si>
  <si>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</si>
  <si>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</si>
  <si>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</si>
  <si>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</si>
  <si>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</si>
  <si>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</si>
  <si>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</si>
  <si>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</si>
  <si>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</si>
  <si>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</si>
  <si>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</si>
  <si>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</si>
  <si>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</si>
  <si>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</si>
  <si>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</si>
  <si>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</si>
  <si>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</si>
  <si>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</si>
  <si>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</si>
  <si>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</si>
  <si>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</si>
  <si>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</si>
  <si>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</si>
  <si>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</si>
  <si>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</si>
  <si>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</si>
  <si>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</si>
  <si>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</si>
  <si>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</si>
  <si>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</si>
  <si>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</si>
  <si>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</si>
  <si>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</si>
  <si>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</si>
  <si>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</si>
  <si>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</si>
  <si>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</si>
  <si>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</si>
  <si>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</si>
  <si>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</si>
  <si>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</si>
  <si>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</si>
  <si>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</si>
  <si>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</si>
  <si>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</si>
  <si>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</si>
  <si>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</si>
  <si>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</si>
  <si>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</si>
  <si>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</si>
  <si>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</si>
  <si>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</si>
  <si>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</si>
  <si>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</si>
  <si>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</si>
  <si>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</si>
  <si>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</si>
  <si>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</si>
  <si>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</si>
  <si>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</si>
  <si>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</si>
  <si>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</si>
  <si>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</si>
  <si>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</si>
  <si>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</si>
  <si>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</si>
  <si>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</si>
  <si>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</si>
  <si>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</si>
  <si>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</si>
  <si>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</si>
  <si>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</si>
  <si>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</si>
  <si>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</si>
  <si>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</si>
  <si>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</si>
  <si>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</si>
  <si>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</si>
  <si>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</si>
  <si>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</si>
  <si>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</si>
  <si>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</si>
  <si>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</si>
  <si>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</si>
  <si>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</si>
  <si>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</si>
  <si>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</si>
  <si>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</si>
  <si>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</si>
  <si>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</si>
  <si>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</si>
  <si>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</si>
  <si>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</si>
  <si>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</si>
  <si>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</si>
  <si>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</si>
  <si>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</si>
  <si>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</si>
  <si>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</si>
  <si>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</si>
  <si>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</si>
  <si>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</si>
  <si>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</si>
  <si>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</si>
  <si>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</si>
  <si>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</si>
  <si>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</si>
  <si>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</si>
  <si>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</si>
  <si>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</si>
  <si>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</si>
  <si>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</si>
  <si>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</si>
  <si>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</si>
  <si>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</si>
  <si>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</si>
  <si>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</si>
  <si>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</si>
  <si>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</si>
  <si>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</si>
  <si>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</si>
  <si>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</si>
  <si>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</si>
  <si>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</si>
  <si>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</si>
  <si>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</si>
  <si>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</si>
  <si>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</si>
  <si>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</si>
  <si>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</si>
  <si>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</si>
  <si>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</si>
  <si>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</si>
  <si>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</si>
  <si>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</si>
  <si>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</si>
  <si>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</si>
  <si>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</si>
  <si>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</si>
  <si>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</si>
  <si>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</si>
  <si>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</si>
  <si>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</si>
  <si>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</si>
  <si>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</si>
  <si>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</si>
  <si>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</si>
  <si>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</si>
  <si>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</si>
  <si>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</si>
  <si>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</si>
  <si>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</si>
  <si>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</si>
  <si>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</si>
  <si>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</si>
  <si>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</si>
  <si>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</si>
  <si>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</si>
  <si>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</si>
  <si>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</si>
  <si>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</si>
  <si>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</si>
  <si>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</si>
  <si>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</si>
  <si>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</si>
  <si>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</si>
  <si>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</si>
  <si>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</si>
  <si>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</si>
  <si>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</si>
  <si>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</si>
  <si>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</si>
  <si>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</si>
  <si>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</si>
  <si>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</si>
  <si>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</si>
  <si>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</si>
  <si>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</si>
  <si>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</si>
  <si>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</si>
  <si>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</si>
  <si>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</si>
  <si>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</si>
  <si>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</si>
  <si>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</si>
  <si>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</si>
  <si>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</si>
  <si>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</si>
  <si>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</si>
  <si>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</si>
  <si>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</si>
  <si>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</si>
  <si>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</si>
  <si>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</si>
  <si>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</si>
  <si>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</si>
  <si>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</si>
  <si>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</si>
  <si>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</si>
  <si>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</si>
  <si>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</si>
  <si>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</si>
  <si>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</si>
  <si>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</si>
  <si>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</si>
  <si>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</si>
  <si>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</si>
  <si>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</si>
  <si>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</si>
  <si>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</si>
  <si>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</si>
  <si>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</si>
  <si>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</si>
  <si>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</si>
  <si>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</si>
  <si>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</si>
  <si>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</si>
  <si>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</si>
  <si>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</si>
  <si>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</si>
  <si>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</si>
  <si>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</si>
  <si>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</si>
  <si>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</si>
  <si>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</si>
  <si>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</si>
  <si>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</si>
  <si>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</si>
  <si>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</si>
  <si>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</si>
  <si>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</si>
  <si>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</si>
  <si>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</si>
  <si>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</si>
  <si>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</si>
  <si>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</si>
  <si>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</si>
  <si>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</si>
  <si>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</si>
  <si>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</si>
  <si>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</si>
  <si>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</si>
  <si>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</si>
  <si>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</si>
  <si>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</si>
  <si>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</si>
  <si>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</si>
  <si>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</si>
  <si>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</si>
  <si>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</si>
  <si>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</si>
  <si>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</si>
  <si>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</si>
  <si>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</si>
  <si>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</si>
  <si>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</si>
  <si>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</si>
  <si>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</si>
  <si>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</si>
  <si>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</si>
  <si>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</si>
  <si>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</si>
  <si>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</si>
  <si>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</si>
  <si>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</si>
  <si>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</si>
  <si>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</si>
  <si>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</si>
  <si>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</si>
  <si>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</si>
  <si>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</si>
  <si>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</si>
  <si>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</si>
  <si>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</si>
  <si>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</si>
  <si>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</si>
  <si>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</si>
  <si>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</si>
  <si>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</si>
  <si>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</si>
  <si>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</si>
  <si>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</si>
  <si>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</si>
  <si>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</si>
  <si>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</si>
  <si>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</si>
  <si>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</si>
  <si>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</si>
  <si>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</si>
  <si>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</si>
  <si>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</si>
  <si>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</si>
  <si>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</si>
  <si>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</si>
  <si>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</si>
  <si>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</si>
  <si>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</si>
  <si>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</si>
  <si>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</si>
  <si>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</si>
  <si>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</si>
  <si>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</si>
  <si>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</si>
  <si>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</si>
  <si>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</si>
  <si>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</si>
  <si>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</si>
  <si>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</si>
  <si>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</si>
  <si>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</si>
  <si>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</si>
  <si>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</si>
  <si>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</si>
  <si>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</si>
  <si>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</si>
  <si>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</si>
  <si>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</si>
  <si>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</si>
  <si>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</si>
  <si>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</si>
  <si>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</si>
  <si>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</si>
  <si>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</si>
  <si>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</si>
  <si>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</si>
  <si>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</si>
  <si>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</si>
  <si>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</si>
  <si>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</si>
  <si>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</si>
  <si>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</si>
  <si>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</si>
  <si>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</si>
  <si>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</si>
  <si>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</si>
  <si>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</si>
  <si>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</si>
  <si>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</si>
  <si>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</si>
  <si>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</si>
  <si>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</si>
  <si>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</si>
  <si>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</si>
  <si>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</si>
  <si>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</si>
  <si>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</si>
  <si>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</si>
  <si>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</si>
  <si>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</si>
  <si>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</si>
  <si>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</si>
  <si>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</si>
  <si>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</si>
  <si>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</si>
  <si>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</si>
  <si>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</si>
  <si>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</si>
  <si>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</si>
  <si>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</si>
  <si>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</si>
  <si>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</si>
  <si>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</si>
  <si>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</si>
  <si>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</si>
  <si>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</si>
  <si>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</si>
  <si>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</si>
  <si>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</si>
  <si>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</si>
  <si>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</si>
  <si>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</si>
  <si>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</si>
  <si>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</si>
  <si>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</si>
  <si>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</si>
  <si>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</si>
  <si>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</si>
  <si>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</si>
  <si>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</si>
  <si>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</si>
  <si>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</si>
  <si>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</si>
  <si>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</si>
  <si>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</si>
  <si>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</si>
  <si>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</si>
  <si>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</si>
  <si>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</si>
  <si>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</si>
  <si>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</si>
  <si>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</si>
  <si>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</si>
  <si>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</si>
  <si>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</si>
  <si>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</si>
  <si>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</si>
  <si>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</si>
  <si>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</si>
  <si>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</si>
  <si>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</si>
  <si>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</si>
  <si>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</si>
  <si>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</si>
  <si>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</si>
  <si>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</si>
  <si>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</si>
  <si>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</si>
  <si>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</si>
  <si>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</si>
  <si>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</si>
  <si>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</si>
  <si>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</si>
  <si>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</si>
  <si>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</si>
  <si>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</si>
  <si>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</si>
  <si>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</si>
  <si>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</si>
  <si>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</si>
  <si>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</si>
  <si>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</si>
  <si>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</si>
  <si>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</si>
  <si>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</si>
  <si>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</si>
  <si>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</si>
  <si>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</si>
  <si>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</si>
  <si>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</si>
  <si>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</si>
  <si>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</si>
  <si>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</si>
  <si>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</si>
  <si>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</si>
  <si>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</si>
  <si>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</si>
  <si>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</si>
  <si>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</si>
  <si>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</si>
  <si>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</si>
  <si>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</si>
  <si>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</si>
  <si>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</si>
  <si>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</si>
  <si>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</si>
  <si>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</si>
  <si>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</si>
  <si>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</si>
  <si>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</si>
  <si>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</si>
  <si>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</si>
  <si>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</si>
  <si>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</si>
  <si>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</si>
  <si>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</si>
  <si>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</si>
  <si>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</si>
  <si>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</si>
  <si>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</si>
  <si>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</si>
  <si>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</si>
  <si>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</si>
  <si>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</si>
  <si>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</si>
  <si>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</si>
  <si>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</si>
  <si>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</si>
  <si>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</si>
  <si>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</si>
  <si>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</si>
  <si>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</si>
  <si>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</si>
  <si>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</si>
  <si>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</si>
  <si>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</si>
  <si>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</si>
  <si>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</si>
  <si>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</si>
  <si>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</si>
  <si>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</si>
  <si>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</si>
  <si>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</si>
  <si>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</si>
  <si>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</si>
  <si>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</si>
  <si>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</si>
  <si>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</si>
  <si>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</si>
  <si>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</si>
  <si>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</si>
  <si>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</si>
  <si>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</si>
  <si>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</si>
  <si>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</si>
  <si>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</si>
  <si>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</si>
  <si>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</si>
  <si>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</si>
  <si>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</si>
  <si>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</si>
  <si>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</si>
  <si>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</si>
  <si>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</si>
  <si>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</si>
  <si>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</si>
  <si>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</si>
  <si>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</si>
  <si>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</si>
  <si>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</si>
  <si>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</si>
  <si>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</si>
  <si>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</si>
  <si>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</si>
  <si>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</si>
  <si>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</si>
  <si>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</si>
  <si>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</si>
  <si>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</si>
  <si>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</si>
  <si>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</si>
  <si>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</si>
  <si>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</si>
  <si>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</si>
  <si>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</si>
  <si>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</si>
  <si>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</si>
  <si>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</si>
  <si>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</si>
  <si>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</si>
  <si>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</si>
  <si>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</si>
  <si>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</si>
  <si>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</si>
  <si>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</si>
  <si>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</si>
  <si>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</si>
  <si>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</si>
  <si>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</si>
  <si>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</si>
  <si>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</si>
  <si>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</si>
  <si>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</si>
  <si>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</si>
  <si>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</si>
  <si>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</si>
  <si>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</si>
  <si>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</si>
  <si>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</si>
  <si>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</si>
  <si>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</si>
  <si>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</si>
  <si>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</si>
  <si>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</si>
  <si>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</si>
  <si>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</si>
  <si>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</si>
  <si>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</si>
  <si>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</si>
  <si>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</si>
  <si>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</si>
  <si>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</si>
  <si>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</si>
  <si>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</si>
  <si>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</si>
  <si>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</si>
  <si>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</si>
  <si>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</si>
  <si>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</si>
  <si>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</si>
  <si>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</si>
  <si>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</si>
  <si>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</si>
  <si>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</si>
  <si>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</si>
  <si>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</si>
  <si>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</si>
  <si>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</si>
  <si>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</si>
  <si>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</si>
  <si>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</si>
  <si>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</si>
  <si>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</si>
  <si>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</si>
  <si>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</si>
  <si>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</si>
  <si>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</si>
  <si>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</si>
  <si>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</si>
  <si>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</si>
  <si>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</si>
  <si>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</si>
  <si>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</si>
  <si>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</si>
  <si>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</si>
  <si>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</si>
  <si>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</si>
  <si>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</si>
  <si>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</si>
  <si>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</si>
  <si>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</si>
  <si>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</si>
  <si>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</si>
  <si>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</si>
  <si>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</si>
  <si>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</si>
  <si>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</si>
  <si>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</si>
  <si>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</si>
  <si>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</si>
  <si>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</si>
  <si>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</si>
  <si>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</si>
  <si>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</si>
  <si>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</si>
  <si>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</si>
  <si>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</si>
  <si>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</si>
  <si>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</si>
  <si>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</si>
  <si>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</si>
  <si>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</si>
  <si>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</si>
  <si>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</si>
  <si>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</si>
  <si>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</si>
  <si>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</si>
  <si>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</si>
  <si>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</si>
  <si>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</si>
  <si>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</si>
  <si>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</si>
  <si>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</si>
  <si>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</si>
  <si>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</si>
  <si>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</si>
  <si>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</si>
  <si>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</si>
  <si>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</si>
  <si>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</si>
  <si>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</si>
  <si>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</si>
  <si>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</si>
  <si>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</si>
  <si>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</si>
  <si>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</si>
  <si>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</si>
  <si>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</si>
  <si>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</si>
  <si>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</si>
  <si>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</si>
  <si>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</si>
  <si>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</si>
  <si>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</si>
  <si>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</si>
  <si>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</si>
  <si>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</si>
  <si>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</si>
  <si>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</si>
  <si>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</si>
  <si>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</si>
  <si>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</si>
  <si>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</si>
  <si>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</si>
  <si>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</si>
  <si>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</si>
  <si>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</si>
  <si>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</si>
  <si>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</si>
  <si>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</si>
  <si>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</si>
  <si>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</si>
  <si>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</si>
  <si>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</si>
  <si>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</si>
  <si>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</si>
  <si>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</si>
  <si>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</si>
  <si>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</si>
  <si>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</si>
  <si>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</si>
  <si>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</si>
  <si>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</si>
  <si>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</si>
  <si>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</si>
  <si>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</si>
  <si>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</si>
  <si>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</si>
  <si>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</si>
  <si>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</si>
  <si>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</si>
  <si>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</si>
  <si>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</si>
  <si>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</si>
  <si>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</si>
  <si>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</si>
  <si>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</si>
  <si>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</si>
  <si>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</si>
  <si>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</si>
  <si>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</si>
  <si>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</si>
  <si>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</si>
  <si>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</si>
  <si>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</si>
  <si>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</si>
  <si>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</si>
  <si>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</si>
  <si>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</si>
  <si>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</si>
  <si>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</si>
  <si>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</si>
  <si>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</si>
  <si>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</si>
  <si>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</si>
  <si>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</si>
  <si>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</si>
  <si>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</si>
  <si>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</si>
  <si>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</si>
  <si>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</si>
  <si>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</si>
  <si>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</si>
  <si>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</si>
  <si>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</si>
  <si>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</si>
  <si>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</si>
  <si>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</si>
  <si>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</si>
  <si>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</si>
  <si>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</si>
  <si>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</si>
  <si>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</si>
  <si>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</si>
  <si>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</si>
  <si>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</si>
  <si>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</si>
  <si>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</si>
  <si>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</si>
  <si>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</si>
  <si>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</si>
  <si>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</si>
  <si>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</si>
  <si>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</si>
  <si>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</si>
  <si>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</si>
  <si>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</si>
  <si>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</si>
  <si>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</si>
  <si>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</si>
  <si>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</si>
  <si>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</si>
  <si>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</si>
  <si>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</si>
  <si>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</si>
  <si>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</si>
  <si>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</si>
  <si>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</si>
  <si>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</si>
  <si>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</si>
  <si>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</si>
  <si>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</si>
  <si>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</si>
  <si>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</si>
  <si>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</si>
  <si>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</si>
  <si>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</si>
  <si>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</si>
  <si>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</si>
  <si>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</si>
  <si>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</si>
  <si>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</si>
  <si>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</si>
  <si>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</si>
  <si>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</si>
  <si>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</si>
  <si>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</si>
  <si>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</si>
  <si>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</si>
  <si>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</si>
  <si>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</si>
  <si>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</si>
  <si>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</si>
  <si>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</si>
  <si>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</si>
  <si>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</si>
  <si>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</si>
  <si>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</si>
  <si>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</si>
  <si>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</si>
  <si>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</si>
  <si>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</si>
  <si>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</si>
  <si>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</si>
  <si>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</si>
  <si>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</si>
  <si>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</si>
  <si>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</si>
  <si>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</si>
  <si>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</si>
  <si>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</si>
  <si>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</si>
  <si>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</si>
  <si>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</si>
  <si>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</si>
  <si>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</si>
  <si>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</si>
  <si>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</si>
  <si>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</si>
  <si>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</si>
  <si>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</si>
  <si>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</si>
  <si>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</si>
  <si>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</si>
  <si>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</si>
  <si>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</si>
  <si>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</si>
  <si>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</si>
  <si>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</si>
  <si>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</si>
  <si>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</si>
  <si>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</si>
  <si>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</si>
  <si>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</si>
  <si>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</si>
  <si>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</si>
  <si>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</si>
  <si>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</si>
  <si>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</si>
  <si>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</si>
  <si>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</si>
  <si>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</si>
  <si>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</si>
  <si>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</si>
  <si>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</si>
  <si>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</si>
  <si>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</si>
  <si>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</si>
  <si>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</si>
  <si>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</si>
  <si>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</si>
  <si>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</si>
  <si>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</si>
  <si>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</si>
  <si>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</si>
  <si>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</si>
  <si>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</si>
  <si>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</si>
  <si>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</si>
  <si>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</si>
  <si>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</si>
  <si>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</si>
  <si>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</si>
  <si>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</si>
  <si>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</si>
  <si>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</si>
  <si>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</si>
  <si>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</si>
  <si>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</si>
  <si>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</si>
  <si>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</si>
  <si>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</si>
  <si>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</si>
  <si>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</si>
  <si>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</si>
  <si>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</si>
  <si>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</si>
  <si>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</si>
  <si>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</si>
  <si>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</si>
  <si>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</si>
  <si>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</si>
  <si>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</si>
  <si>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</si>
  <si>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</si>
  <si>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</si>
  <si>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</si>
  <si>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</si>
  <si>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</si>
  <si>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</si>
  <si>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</si>
  <si>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</si>
  <si>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</si>
  <si>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</si>
  <si>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</si>
  <si>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</si>
  <si>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</si>
  <si>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</si>
  <si>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</si>
  <si>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</si>
  <si>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</si>
  <si>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</si>
  <si>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</si>
  <si>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</si>
  <si>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</si>
  <si>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</si>
  <si>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</si>
  <si>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</si>
  <si>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</si>
  <si>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</si>
  <si>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</si>
  <si>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</si>
  <si>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</si>
  <si>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</si>
  <si>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</si>
  <si>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</si>
  <si>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</si>
  <si>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</si>
  <si>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</si>
  <si>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</si>
  <si>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</si>
  <si>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</si>
  <si>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</si>
  <si>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</si>
  <si>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</si>
  <si>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</si>
  <si>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</si>
  <si>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</si>
  <si>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</si>
  <si>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</si>
  <si>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</si>
  <si>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</si>
  <si>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</si>
  <si>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</si>
  <si>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</si>
  <si>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</si>
  <si>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</si>
  <si>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</si>
  <si>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</si>
  <si>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</si>
  <si>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</si>
  <si>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</si>
  <si>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</si>
  <si>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</si>
  <si>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</si>
  <si>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</si>
  <si>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</si>
  <si>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</si>
  <si>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</si>
  <si>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</si>
  <si>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</si>
  <si>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</si>
  <si>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</si>
  <si>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</si>
  <si>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</si>
  <si>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</si>
  <si>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</si>
  <si>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</si>
  <si>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</si>
  <si>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</si>
  <si>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</si>
  <si>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</si>
  <si>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</si>
  <si>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</si>
  <si>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</si>
  <si>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</si>
  <si>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</si>
  <si>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</si>
  <si>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</si>
  <si>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</si>
  <si>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</si>
  <si>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</si>
  <si>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</si>
  <si>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</si>
  <si>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</si>
  <si>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</si>
  <si>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</si>
  <si>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</si>
  <si>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</si>
  <si>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</si>
  <si>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</si>
  <si>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</si>
  <si>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</si>
  <si>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</si>
  <si>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</si>
  <si>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</si>
  <si>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</si>
  <si>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</si>
  <si>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</si>
  <si>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</si>
  <si>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</si>
  <si>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</si>
  <si>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</si>
  <si>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</si>
  <si>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</si>
  <si>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</si>
  <si>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</si>
  <si>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</si>
  <si>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</si>
  <si>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</si>
  <si>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</si>
  <si>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</si>
  <si>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</si>
  <si>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</si>
  <si>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</si>
  <si>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</si>
  <si>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</si>
  <si>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</si>
  <si>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</si>
  <si>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</si>
  <si>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</si>
  <si>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</si>
  <si>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</si>
  <si>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</si>
  <si>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</si>
  <si>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</si>
  <si>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</si>
  <si>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</si>
  <si>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</si>
  <si>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</si>
  <si>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</si>
  <si>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</si>
  <si>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</si>
  <si>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</si>
  <si>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</si>
  <si>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</si>
  <si>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</si>
  <si>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</si>
  <si>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</si>
  <si>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</si>
  <si>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</si>
  <si>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</si>
  <si>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</si>
  <si>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</si>
  <si>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</si>
  <si>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</si>
  <si>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</si>
  <si>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</si>
  <si>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</si>
  <si>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</si>
  <si>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</si>
  <si>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</si>
  <si>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</si>
  <si>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</si>
  <si>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</si>
  <si>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</si>
  <si>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</si>
  <si>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</si>
  <si>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</si>
  <si>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</si>
  <si>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</si>
  <si>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</si>
  <si>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</si>
  <si>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</si>
  <si>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</si>
  <si>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</si>
  <si>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</si>
  <si>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</si>
  <si>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</si>
  <si>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</si>
  <si>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</si>
  <si>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</si>
  <si>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</si>
  <si>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</si>
  <si>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</si>
  <si>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</si>
  <si>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</si>
  <si>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</si>
  <si>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</si>
  <si>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</si>
  <si>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</si>
  <si>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</si>
  <si>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</si>
  <si>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</si>
  <si>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</si>
  <si>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</si>
  <si>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</si>
  <si>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</si>
  <si>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</si>
  <si>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</si>
  <si>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</si>
  <si>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</si>
  <si>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</si>
  <si>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</si>
  <si>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</si>
  <si>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</si>
  <si>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</si>
  <si>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</si>
  <si>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</si>
  <si>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</si>
  <si>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</si>
  <si>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</si>
  <si>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</si>
  <si>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</si>
  <si>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</si>
  <si>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</si>
  <si>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</si>
  <si>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</si>
  <si>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</si>
  <si>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</si>
  <si>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</si>
  <si>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</si>
  <si>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</si>
  <si>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</si>
  <si>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</si>
  <si>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</si>
  <si>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</si>
  <si>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</si>
  <si>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</si>
  <si>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</si>
  <si>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</si>
  <si>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</si>
  <si>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</si>
  <si>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</si>
  <si>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</si>
  <si>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</si>
  <si>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</si>
  <si>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</si>
  <si>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</si>
  <si>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</si>
  <si>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</si>
  <si>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</si>
  <si>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</si>
  <si>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</si>
  <si>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</si>
  <si>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</si>
  <si>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</si>
  <si>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</si>
  <si>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</si>
  <si>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</si>
  <si>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</si>
  <si>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</si>
  <si>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</si>
  <si>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</si>
  <si>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</si>
  <si>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</si>
  <si>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</si>
  <si>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</si>
  <si>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</si>
  <si>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</si>
  <si>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</si>
  <si>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</si>
  <si>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</si>
  <si>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</si>
  <si>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</si>
  <si>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</si>
  <si>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</si>
  <si>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</si>
  <si>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</si>
  <si>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</si>
  <si>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</si>
  <si>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</si>
  <si>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</si>
  <si>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</si>
  <si>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</si>
  <si>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</si>
  <si>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</si>
  <si>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</si>
  <si>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</si>
  <si>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</si>
  <si>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</si>
  <si>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</si>
  <si>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</si>
  <si>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</si>
  <si>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</si>
  <si>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</si>
  <si>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</si>
  <si>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</si>
  <si>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</si>
  <si>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</si>
  <si>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</si>
  <si>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</si>
  <si>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</si>
  <si>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</si>
  <si>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</si>
  <si>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</si>
  <si>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</si>
  <si>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</si>
  <si>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</si>
  <si>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</si>
  <si>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</si>
  <si>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</si>
  <si>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</si>
  <si>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</si>
  <si>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</si>
  <si>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</si>
  <si>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</si>
  <si>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</si>
  <si>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</si>
  <si>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</si>
  <si>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</si>
  <si>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</si>
  <si>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</si>
  <si>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</si>
  <si>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</si>
  <si>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</si>
  <si>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</si>
  <si>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</si>
  <si>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</si>
  <si>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</si>
  <si>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</si>
  <si>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</si>
  <si>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</si>
  <si>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</si>
  <si>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</si>
  <si>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</si>
  <si>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</si>
  <si>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</si>
  <si>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</si>
  <si>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</si>
  <si>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</si>
  <si>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</si>
  <si>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</si>
  <si>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</si>
  <si>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</si>
  <si>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</si>
  <si>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</si>
  <si>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</si>
  <si>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</si>
  <si>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</si>
  <si>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</si>
  <si>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</si>
  <si>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</si>
  <si>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</si>
  <si>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</si>
  <si>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</si>
  <si>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</si>
  <si>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</si>
  <si>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</si>
  <si>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</si>
  <si>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</si>
  <si>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</si>
  <si>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</si>
  <si>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</si>
  <si>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</si>
  <si>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</si>
  <si>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</si>
  <si>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</si>
  <si>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</si>
  <si>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</si>
  <si>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</si>
  <si>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</si>
  <si>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</si>
  <si>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</si>
  <si>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</si>
  <si>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</si>
  <si>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</si>
  <si>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</si>
  <si>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</si>
  <si>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</si>
  <si>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</si>
  <si>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</si>
  <si>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</si>
  <si>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</si>
  <si>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</si>
  <si>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</si>
  <si>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</si>
  <si>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</si>
  <si>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</si>
  <si>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</si>
  <si>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</si>
  <si>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</si>
  <si>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</si>
  <si>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</si>
  <si>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</si>
  <si>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</si>
  <si>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</si>
  <si>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</si>
  <si>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</si>
  <si>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</si>
  <si>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</si>
  <si>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</si>
  <si>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</si>
  <si>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</si>
  <si>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</si>
  <si>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</si>
  <si>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</si>
  <si>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</si>
  <si>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</si>
  <si>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</si>
  <si>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</si>
  <si>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</si>
  <si>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</si>
  <si>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</si>
  <si>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</si>
  <si>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</si>
  <si>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</si>
  <si>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</si>
  <si>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</si>
  <si>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</si>
  <si>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</si>
  <si>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</si>
  <si>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</si>
  <si>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</si>
  <si>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</si>
  <si>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</si>
  <si>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</si>
  <si>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</si>
  <si>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</si>
  <si>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</si>
  <si>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</si>
  <si>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</si>
  <si>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</si>
  <si>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</si>
  <si>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</si>
  <si>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</si>
  <si>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</si>
  <si>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</si>
  <si>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</si>
  <si>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</si>
  <si>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</si>
  <si>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</si>
  <si>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</si>
  <si>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</si>
  <si>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</si>
  <si>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</si>
  <si>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</si>
  <si>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</si>
  <si>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</si>
  <si>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</si>
  <si>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</si>
  <si>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</si>
  <si>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</si>
  <si>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</si>
  <si>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</si>
  <si>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</si>
  <si>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</si>
  <si>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</si>
  <si>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</si>
  <si>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</si>
  <si>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</si>
  <si>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</si>
  <si>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</si>
  <si>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</si>
  <si>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</si>
  <si>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</si>
  <si>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</si>
  <si>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</si>
  <si>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</si>
  <si>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</si>
  <si>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</si>
  <si>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</si>
  <si>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</si>
  <si>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</si>
  <si>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</si>
  <si>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</si>
  <si>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</si>
  <si>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</si>
  <si>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</si>
  <si>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</si>
  <si>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</si>
  <si>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</si>
  <si>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</si>
  <si>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</si>
  <si>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</si>
  <si>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</si>
  <si>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</si>
  <si>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</si>
  <si>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</si>
  <si>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</si>
  <si>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</si>
  <si>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</si>
  <si>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</si>
  <si>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</si>
  <si>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</si>
  <si>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</si>
  <si>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</si>
  <si>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</si>
  <si>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</si>
  <si>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</si>
  <si>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</si>
  <si>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</si>
  <si>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</si>
  <si>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</si>
  <si>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</si>
  <si>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</si>
  <si>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</si>
  <si>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</si>
  <si>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</si>
  <si>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</si>
  <si>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</si>
  <si>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</si>
  <si>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</si>
  <si>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</si>
  <si>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</si>
  <si>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</si>
  <si>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</si>
  <si>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</si>
  <si>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</si>
  <si>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</si>
  <si>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</si>
  <si>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</si>
  <si>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</si>
  <si>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</si>
  <si>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</si>
  <si>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</si>
  <si>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</si>
  <si>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</si>
  <si>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</si>
  <si>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</si>
  <si>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</si>
  <si>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</si>
  <si>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</si>
  <si>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</si>
  <si>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</si>
  <si>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</si>
  <si>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</si>
  <si>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</si>
  <si>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</si>
  <si>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</si>
  <si>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</si>
  <si>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</si>
  <si>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</si>
  <si>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</si>
  <si>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</si>
  <si>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</si>
  <si>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</si>
  <si>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</si>
  <si>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</si>
  <si>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</si>
  <si>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</si>
  <si>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</si>
  <si>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</si>
  <si>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</si>
  <si>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</si>
  <si>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</si>
  <si>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</si>
  <si>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</si>
  <si>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</si>
  <si>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</si>
  <si>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</si>
  <si>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</si>
  <si>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</si>
  <si>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</si>
  <si>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</si>
  <si>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</si>
  <si>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</si>
  <si>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</si>
  <si>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</si>
  <si>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</si>
  <si>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</si>
  <si>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</si>
  <si>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</si>
  <si>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</si>
  <si>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</si>
  <si>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</si>
  <si>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</si>
  <si>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</si>
  <si>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</si>
  <si>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</si>
  <si>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</si>
  <si>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</si>
  <si>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</si>
  <si>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</si>
  <si>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</si>
  <si>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</si>
  <si>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</si>
  <si>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</si>
  <si>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</si>
  <si>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</si>
  <si>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</si>
  <si>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</si>
  <si>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</si>
  <si>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</si>
  <si>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</si>
  <si>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</si>
  <si>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</si>
  <si>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</si>
  <si>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</si>
  <si>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</si>
  <si>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</si>
  <si>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</si>
  <si>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</si>
  <si>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</si>
  <si>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</si>
  <si>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</si>
  <si>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</si>
  <si>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</si>
  <si>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</si>
  <si>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</si>
  <si>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</si>
  <si>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</si>
  <si>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</si>
  <si>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</si>
  <si>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</si>
  <si>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</si>
  <si>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</si>
  <si>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</si>
  <si>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</si>
  <si>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</si>
  <si>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</si>
  <si>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</si>
  <si>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</si>
  <si>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</si>
  <si>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</si>
  <si>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</si>
  <si>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</si>
  <si>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</si>
  <si>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</si>
  <si>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</si>
  <si>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</si>
  <si>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</si>
  <si>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</si>
  <si>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</si>
  <si>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</si>
  <si>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</si>
  <si>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</si>
  <si>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</si>
  <si>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</si>
  <si>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</si>
  <si>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</si>
  <si>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</si>
  <si>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</si>
  <si>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</si>
  <si>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</si>
  <si>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</si>
  <si>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</si>
  <si>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</si>
  <si>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</si>
  <si>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</si>
  <si>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</si>
  <si>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</si>
  <si>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</si>
  <si>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</si>
  <si>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</si>
  <si>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</si>
  <si>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</si>
  <si>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</si>
  <si>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</si>
  <si>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</si>
  <si>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</si>
  <si>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</si>
  <si>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</si>
  <si>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</si>
  <si>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</si>
  <si>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</si>
  <si>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</si>
  <si>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</si>
  <si>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</si>
  <si>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</si>
  <si>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</si>
  <si>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</si>
  <si>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</si>
  <si>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</si>
  <si>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</si>
  <si>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</si>
  <si>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</si>
  <si>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</si>
  <si>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</si>
  <si>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</si>
  <si>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</si>
  <si>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</si>
  <si>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</si>
  <si>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</si>
  <si>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</si>
  <si>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</si>
  <si>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</si>
  <si>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</si>
  <si>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</si>
  <si>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</si>
  <si>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</si>
  <si>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</si>
  <si>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</si>
  <si>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</si>
  <si>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</si>
  <si>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</si>
  <si>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</si>
  <si>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</si>
  <si>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</si>
  <si>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</si>
  <si>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</si>
  <si>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</si>
  <si>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</si>
  <si>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</si>
  <si>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</si>
  <si>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</si>
  <si>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</si>
  <si>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</si>
  <si>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</si>
  <si>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</si>
  <si>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</si>
  <si>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</si>
  <si>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</si>
  <si>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</si>
  <si>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</si>
  <si>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</si>
  <si>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</si>
  <si>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</si>
  <si>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</si>
  <si>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</si>
  <si>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</si>
  <si>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</si>
  <si>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</si>
  <si>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</si>
  <si>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</si>
  <si>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</si>
  <si>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</si>
  <si>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</si>
  <si>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</si>
  <si>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</si>
  <si>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</si>
  <si>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</si>
  <si>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</si>
  <si>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</si>
  <si>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</si>
  <si>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</si>
  <si>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</si>
  <si>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</si>
  <si>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</si>
  <si>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</si>
  <si>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</si>
  <si>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</si>
  <si>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</si>
  <si>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</si>
  <si>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</si>
  <si>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</si>
  <si>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</si>
  <si>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</si>
  <si>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</si>
  <si>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</si>
  <si>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</si>
  <si>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</si>
  <si>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</si>
  <si>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</si>
  <si>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</si>
  <si>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</si>
  <si>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</si>
  <si>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</si>
  <si>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</si>
  <si>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</si>
  <si>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</si>
  <si>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</si>
  <si>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</si>
  <si>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</si>
  <si>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</si>
  <si>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</si>
  <si>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</si>
  <si>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</si>
  <si>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</si>
  <si>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</si>
  <si>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</si>
  <si>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</si>
  <si>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</si>
  <si>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</si>
  <si>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</si>
  <si>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</si>
  <si>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</si>
  <si>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</si>
  <si>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</si>
  <si>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</si>
  <si>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</si>
  <si>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</si>
  <si>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</si>
  <si>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</si>
  <si>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</si>
  <si>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</si>
  <si>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</si>
  <si>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</si>
  <si>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</si>
  <si>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</si>
  <si>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</si>
  <si>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</si>
  <si>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</si>
  <si>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</si>
  <si>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</si>
  <si>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</si>
  <si>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</si>
  <si>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</si>
  <si>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</si>
  <si>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</si>
  <si>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</si>
  <si>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</si>
  <si>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</si>
  <si>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</si>
  <si>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</si>
  <si>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</si>
  <si>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</si>
  <si>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</si>
  <si>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</si>
  <si>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</si>
  <si>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</si>
  <si>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</si>
  <si>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</si>
  <si>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</si>
  <si>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</si>
  <si>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</si>
  <si>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</si>
  <si>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</si>
  <si>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</si>
  <si>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</si>
  <si>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</si>
  <si>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</si>
  <si>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</si>
  <si>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</si>
  <si>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</si>
  <si>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</si>
  <si>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</si>
  <si>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</si>
  <si>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</si>
  <si>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</si>
  <si>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</si>
  <si>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</si>
  <si>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</si>
  <si>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</si>
  <si>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</si>
  <si>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</si>
  <si>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</si>
  <si>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</si>
  <si>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</si>
  <si>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</si>
  <si>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</si>
  <si>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</si>
  <si>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</si>
  <si>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</si>
  <si>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</si>
  <si>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</si>
  <si>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</si>
  <si>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</si>
  <si>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</si>
  <si>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</si>
  <si>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</si>
  <si>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</si>
  <si>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</si>
  <si>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</si>
  <si>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</si>
  <si>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</si>
  <si>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</si>
  <si>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</si>
  <si>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</si>
  <si>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</si>
  <si>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</si>
  <si>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</si>
  <si>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</si>
  <si>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</si>
  <si>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</si>
  <si>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</si>
  <si>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</si>
  <si>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</si>
  <si>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</si>
  <si>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</si>
  <si>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</si>
  <si>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</si>
  <si>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</si>
  <si>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</si>
  <si>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</si>
  <si>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</si>
  <si>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</si>
  <si>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</si>
  <si>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</si>
  <si>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</si>
  <si>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</si>
  <si>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</si>
  <si>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</si>
  <si>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</si>
  <si>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</si>
  <si>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</si>
  <si>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</si>
  <si>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</si>
  <si>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</si>
  <si>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</si>
  <si>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</si>
  <si>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</si>
  <si>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</si>
  <si>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</si>
  <si>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</si>
  <si>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</si>
  <si>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</si>
  <si>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</si>
  <si>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</si>
  <si>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</si>
  <si>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</si>
  <si>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</si>
  <si>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</si>
  <si>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</si>
  <si>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</si>
  <si>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</si>
  <si>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</si>
  <si>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</si>
  <si>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</si>
  <si>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</si>
  <si>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</si>
  <si>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</si>
  <si>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</si>
  <si>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</si>
  <si>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</si>
  <si>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</si>
  <si>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</si>
  <si>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</si>
  <si>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</si>
  <si>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</si>
  <si>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</si>
  <si>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</si>
  <si>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</si>
  <si>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</si>
  <si>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</si>
  <si>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</si>
  <si>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</si>
  <si>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</si>
  <si>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</si>
  <si>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</si>
  <si>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</si>
  <si>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</si>
  <si>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</si>
  <si>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</si>
  <si>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</si>
  <si>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</si>
  <si>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</si>
  <si>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</si>
  <si>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</si>
  <si>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</si>
  <si>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</si>
  <si>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</si>
  <si>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</si>
  <si>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</si>
  <si>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</si>
  <si>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</si>
  <si>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</si>
  <si>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</si>
  <si>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</si>
  <si>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</si>
  <si>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</si>
  <si>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</si>
  <si>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</si>
  <si>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</si>
  <si>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</si>
  <si>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</si>
  <si>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</si>
  <si>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</si>
  <si>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</si>
  <si>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</si>
  <si>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</si>
  <si>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</si>
  <si>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</si>
  <si>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</si>
  <si>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</si>
  <si>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</si>
  <si>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</si>
  <si>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</si>
  <si>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</si>
  <si>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</si>
  <si>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</si>
  <si>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</si>
  <si>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</si>
  <si>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</si>
  <si>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</si>
  <si>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</si>
  <si>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</si>
  <si>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</si>
  <si>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</si>
  <si>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</si>
  <si>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</si>
  <si>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</si>
  <si>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</si>
  <si>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</si>
  <si>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</si>
  <si>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</si>
  <si>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</si>
  <si>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</si>
  <si>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</si>
  <si>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</si>
  <si>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</si>
  <si>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</si>
  <si>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</si>
  <si>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</si>
  <si>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</si>
  <si>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</si>
  <si>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</si>
  <si>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</si>
  <si>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</si>
  <si>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</si>
  <si>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</si>
  <si>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</si>
  <si>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</si>
  <si>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</si>
  <si>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</si>
  <si>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</si>
  <si>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</si>
  <si>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</si>
  <si>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</si>
  <si>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</si>
  <si>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</si>
  <si>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</si>
  <si>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</si>
  <si>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</si>
  <si>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</si>
  <si>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</si>
  <si>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</si>
  <si>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</si>
  <si>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</si>
  <si>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</si>
  <si>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</si>
  <si>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</si>
  <si>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</si>
  <si>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</si>
  <si>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</si>
  <si>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</si>
  <si>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</si>
  <si>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</si>
  <si>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</si>
  <si>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</si>
  <si>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</si>
  <si>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</si>
  <si>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</si>
  <si>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</si>
  <si>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</si>
  <si>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</si>
  <si>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</si>
  <si>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</si>
  <si>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</si>
  <si>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</si>
  <si>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</si>
  <si>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</si>
  <si>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</si>
  <si>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</si>
  <si>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</si>
  <si>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</si>
  <si>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</si>
  <si>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</si>
  <si>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</si>
  <si>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</si>
  <si>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</si>
  <si>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</si>
  <si>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</si>
  <si>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</si>
  <si>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</si>
  <si>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</si>
  <si>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</si>
  <si>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</si>
  <si>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</si>
  <si>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</si>
  <si>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</si>
  <si>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</si>
  <si>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</si>
  <si>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</si>
  <si>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</si>
  <si>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</si>
  <si>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</si>
  <si>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</si>
  <si>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</si>
  <si>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</si>
  <si>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</si>
  <si>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</si>
  <si>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</si>
  <si>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</si>
  <si>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</si>
  <si>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</si>
  <si>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</si>
  <si>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</si>
  <si>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</si>
  <si>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</si>
  <si>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</si>
  <si>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</si>
  <si>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</si>
  <si>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</si>
  <si>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</si>
  <si>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</si>
  <si>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</si>
  <si>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</si>
  <si>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</si>
  <si>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</si>
  <si>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</si>
  <si>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</si>
  <si>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</si>
  <si>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</si>
  <si>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</si>
  <si>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</si>
  <si>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</si>
  <si>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</si>
  <si>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</si>
  <si>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</si>
  <si>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</si>
  <si>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</si>
  <si>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</si>
  <si>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</si>
  <si>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</si>
  <si>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</si>
  <si>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</si>
  <si>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</si>
  <si>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</si>
  <si>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</si>
  <si>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</si>
  <si>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</si>
  <si>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</si>
  <si>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</si>
  <si>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</si>
  <si>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</si>
  <si>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</si>
  <si>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</si>
  <si>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</si>
  <si>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</si>
  <si>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</si>
  <si>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</si>
  <si>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</si>
  <si>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</si>
  <si>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</si>
  <si>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</si>
  <si>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</si>
  <si>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</si>
  <si>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</si>
  <si>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</si>
  <si>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</si>
  <si>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</si>
  <si>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</si>
  <si>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</si>
  <si>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</si>
  <si>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</si>
  <si>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</si>
  <si>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</si>
  <si>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</si>
  <si>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</si>
  <si>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</si>
  <si>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</si>
  <si>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</si>
  <si>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</si>
  <si>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</si>
  <si>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</si>
  <si>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</si>
  <si>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</si>
  <si>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</si>
  <si>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</si>
  <si>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</si>
  <si>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</si>
  <si>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</si>
  <si>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</si>
  <si>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</si>
  <si>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</si>
  <si>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</si>
  <si>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</si>
  <si>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</si>
  <si>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</si>
  <si>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</si>
  <si>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</si>
  <si>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</si>
  <si>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</si>
  <si>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</si>
  <si>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</si>
  <si>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</si>
  <si>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</si>
  <si>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</si>
  <si>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</si>
  <si>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</si>
  <si>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</si>
  <si>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</si>
  <si>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</si>
  <si>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</si>
  <si>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</si>
  <si>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</si>
  <si>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</si>
  <si>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</si>
  <si>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</si>
  <si>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</si>
  <si>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</si>
  <si>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</si>
  <si>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</si>
  <si>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</si>
  <si>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</si>
  <si>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</si>
  <si>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</si>
  <si>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</si>
  <si>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</si>
  <si>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</si>
  <si>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</si>
  <si>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</si>
  <si>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</si>
  <si>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</si>
  <si>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</si>
  <si>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</si>
  <si>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</si>
  <si>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</si>
  <si>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</si>
  <si>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</si>
  <si>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</si>
  <si>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</si>
  <si>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</si>
  <si>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</si>
  <si>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</si>
  <si>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</si>
  <si>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</si>
  <si>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</si>
  <si>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</si>
  <si>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</si>
  <si>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</si>
  <si>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</si>
  <si>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</si>
  <si>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</si>
  <si>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</si>
  <si>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</si>
  <si>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</si>
  <si>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</si>
  <si>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</si>
  <si>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</si>
  <si>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</si>
  <si>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</si>
  <si>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</si>
  <si>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</si>
  <si>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</si>
  <si>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</si>
  <si>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</si>
  <si>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</si>
  <si>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</si>
  <si>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</si>
  <si>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</si>
  <si>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</si>
  <si>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</si>
  <si>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</si>
  <si>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</si>
  <si>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</si>
  <si>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</si>
  <si>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</si>
  <si>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</si>
  <si>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</si>
  <si>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</si>
  <si>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</si>
  <si>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</si>
  <si>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</si>
  <si>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</si>
  <si>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</si>
  <si>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</si>
  <si>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</si>
  <si>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</si>
  <si>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</si>
  <si>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</si>
  <si>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</si>
  <si>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</si>
  <si>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</si>
  <si>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</si>
  <si>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</si>
  <si>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</si>
  <si>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</si>
  <si>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</si>
  <si>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</si>
  <si>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</si>
  <si>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</si>
  <si>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</si>
  <si>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</si>
  <si>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</si>
  <si>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</si>
  <si>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</si>
  <si>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</si>
  <si>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</si>
  <si>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</si>
  <si>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</si>
  <si>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</si>
  <si>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</si>
  <si>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</si>
  <si>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</si>
  <si>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</si>
  <si>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</si>
  <si>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</si>
  <si>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</si>
  <si>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</si>
  <si>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</si>
  <si>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</si>
  <si>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</si>
  <si>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</si>
  <si>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</si>
  <si>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</si>
  <si>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</si>
  <si>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</si>
  <si>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</si>
  <si>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</si>
  <si>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</si>
  <si>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</si>
  <si>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</si>
  <si>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</si>
  <si>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</si>
  <si>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</si>
  <si>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</si>
  <si>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</si>
  <si>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</si>
  <si>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</si>
  <si>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</si>
  <si>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</si>
  <si>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</si>
  <si>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</si>
  <si>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</si>
  <si>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</si>
  <si>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</si>
  <si>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</si>
  <si>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</si>
  <si>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</si>
  <si>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</si>
  <si>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</si>
  <si>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</si>
  <si>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</si>
  <si>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</si>
  <si>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</si>
  <si>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</si>
  <si>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</si>
  <si>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</si>
  <si>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</si>
  <si>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</si>
  <si>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</si>
  <si>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</si>
  <si>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</si>
  <si>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</si>
  <si>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</si>
  <si>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</si>
  <si>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</si>
  <si>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</si>
  <si>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</si>
  <si>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</si>
  <si>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</si>
  <si>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</si>
  <si>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</si>
  <si>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</si>
  <si>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</si>
  <si>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</si>
  <si>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</si>
  <si>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</si>
  <si>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</si>
  <si>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</si>
  <si>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</si>
  <si>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</si>
  <si>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</si>
  <si>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</si>
  <si>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</si>
  <si>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</si>
  <si>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</si>
  <si>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</si>
  <si>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</si>
  <si>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</si>
  <si>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</si>
  <si>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</si>
  <si>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</si>
  <si>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</si>
  <si>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</si>
  <si>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</si>
  <si>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</si>
  <si>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</si>
  <si>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</si>
  <si>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</si>
  <si>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</si>
  <si>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</si>
  <si>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</si>
  <si>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</si>
  <si>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</si>
  <si>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</si>
  <si>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</si>
  <si>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</si>
  <si>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</si>
  <si>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</si>
  <si>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</si>
  <si>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</si>
  <si>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</si>
  <si>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</si>
  <si>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</si>
  <si>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</si>
  <si>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</si>
  <si>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</si>
  <si>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</si>
  <si>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</si>
  <si>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</si>
  <si>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</si>
  <si>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</si>
  <si>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</si>
  <si>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</si>
  <si>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</si>
  <si>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</si>
  <si>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</si>
  <si>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</si>
  <si>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</si>
  <si>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</si>
  <si>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</si>
  <si>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</si>
  <si>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</si>
  <si>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</si>
  <si>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</si>
  <si>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</si>
  <si>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</si>
  <si>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</si>
  <si>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</si>
  <si>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</si>
  <si>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</si>
  <si>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</si>
  <si>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</si>
  <si>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</si>
  <si>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</si>
  <si>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</si>
  <si>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</si>
  <si>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</si>
  <si>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</si>
  <si>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</si>
  <si>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</si>
  <si>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</si>
  <si>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</si>
  <si>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</si>
  <si>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</si>
  <si>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</si>
  <si>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</si>
  <si>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</si>
  <si>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</si>
  <si>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</si>
  <si>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</si>
  <si>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</si>
  <si>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</si>
  <si>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</si>
  <si>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</si>
  <si>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</si>
  <si>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</si>
  <si>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</si>
  <si>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</si>
  <si>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</si>
  <si>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</si>
  <si>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</si>
  <si>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</si>
  <si>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</si>
  <si>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</si>
  <si>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</si>
  <si>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</si>
  <si>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</si>
  <si>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</si>
  <si>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</si>
  <si>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</si>
  <si>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</si>
  <si>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</si>
  <si>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</si>
  <si>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</si>
  <si>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</si>
  <si>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</si>
  <si>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</si>
  <si>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</si>
  <si>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</si>
  <si>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</si>
  <si>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</si>
  <si>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</si>
  <si>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</si>
  <si>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</si>
  <si>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</si>
  <si>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</si>
  <si>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</si>
  <si>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</si>
  <si>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</si>
  <si>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</si>
  <si>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</si>
  <si>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</si>
  <si>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</si>
  <si>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</si>
  <si>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</si>
  <si>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</si>
  <si>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</si>
  <si>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</si>
  <si>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</si>
  <si>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</si>
  <si>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</si>
  <si>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</si>
  <si>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</si>
  <si>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</si>
  <si>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</si>
  <si>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</si>
  <si>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</si>
  <si>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</si>
  <si>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</si>
  <si>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</si>
  <si>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</si>
  <si>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</si>
  <si>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</si>
  <si>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</si>
  <si>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</si>
  <si>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</si>
  <si>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</si>
  <si>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</si>
  <si>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</si>
  <si>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</si>
  <si>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</si>
  <si>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</si>
  <si>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</si>
  <si>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</si>
  <si>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</si>
  <si>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</si>
  <si>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</si>
  <si>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</si>
  <si>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</si>
  <si>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</si>
  <si>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</si>
  <si>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</si>
  <si>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</si>
  <si>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</si>
  <si>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</si>
  <si>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</si>
  <si>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</si>
  <si>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</si>
  <si>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</si>
  <si>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</si>
  <si>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</si>
  <si>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</si>
  <si>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</si>
  <si>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</si>
  <si>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</si>
  <si>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</si>
  <si>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</si>
  <si>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</si>
  <si>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</si>
  <si>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</si>
  <si>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</si>
  <si>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</si>
  <si>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</si>
  <si>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</si>
  <si>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</si>
  <si>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</si>
  <si>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</si>
  <si>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</si>
  <si>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</si>
  <si>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</si>
  <si>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</si>
  <si>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</si>
  <si>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</si>
  <si>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</si>
  <si>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</si>
  <si>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</si>
  <si>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</si>
  <si>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</si>
  <si>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</si>
  <si>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</si>
  <si>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</si>
  <si>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</si>
  <si>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</si>
  <si>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</si>
  <si>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</si>
  <si>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</si>
  <si>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</si>
  <si>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</si>
  <si>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</si>
  <si>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</si>
  <si>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</si>
  <si>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</si>
  <si>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</si>
  <si>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</si>
  <si>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</si>
  <si>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</si>
  <si>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</si>
  <si>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</si>
  <si>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</si>
  <si>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</si>
  <si>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</si>
  <si>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</si>
  <si>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</si>
  <si>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</si>
  <si>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</si>
  <si>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</si>
  <si>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</si>
  <si>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</si>
  <si>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</si>
  <si>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</si>
  <si>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</si>
  <si>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</si>
  <si>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</si>
  <si>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</si>
  <si>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</si>
  <si>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</si>
  <si>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</si>
  <si>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</si>
  <si>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</si>
  <si>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</si>
  <si>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</si>
  <si>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</si>
  <si>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</si>
  <si>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</si>
  <si>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</si>
  <si>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</si>
  <si>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</si>
  <si>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</si>
  <si>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</si>
  <si>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</si>
  <si>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</si>
  <si>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</si>
  <si>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</si>
  <si>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</si>
  <si>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</si>
  <si>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</si>
  <si>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</si>
  <si>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</si>
  <si>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</si>
  <si>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</si>
  <si>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</si>
  <si>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</si>
  <si>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</si>
  <si>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</si>
  <si>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</si>
  <si>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</si>
  <si>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</si>
  <si>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</si>
  <si>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</si>
  <si>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</si>
  <si>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</si>
  <si>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</si>
  <si>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</si>
  <si>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</si>
  <si>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</si>
  <si>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</si>
  <si>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</si>
  <si>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</si>
  <si>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</si>
  <si>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</si>
  <si>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</si>
  <si>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</si>
  <si>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</si>
  <si>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</si>
  <si>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</si>
  <si>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</si>
  <si>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</si>
  <si>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</si>
  <si>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</si>
  <si>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</si>
  <si>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</si>
  <si>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</si>
  <si>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</si>
  <si>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</si>
  <si>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</si>
  <si>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</si>
  <si>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</si>
  <si>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</si>
  <si>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</si>
  <si>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</si>
  <si>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</si>
  <si>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</si>
  <si>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</si>
  <si>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</si>
  <si>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</si>
  <si>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</si>
  <si>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</si>
  <si>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</si>
  <si>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</si>
  <si>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</si>
  <si>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</si>
  <si>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</si>
  <si>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</si>
  <si>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</si>
  <si>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</si>
  <si>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</si>
  <si>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</si>
  <si>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</si>
  <si>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</si>
  <si>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</si>
  <si>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</si>
  <si>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</si>
  <si>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</si>
  <si>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</si>
  <si>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</si>
  <si>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</si>
  <si>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</si>
  <si>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</si>
  <si>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</si>
  <si>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</si>
  <si>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</si>
  <si>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</si>
  <si>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</si>
  <si>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</si>
  <si>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</si>
  <si>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</si>
  <si>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</si>
  <si>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</si>
  <si>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</si>
  <si>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</si>
  <si>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</si>
  <si>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</si>
  <si>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</si>
  <si>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</si>
  <si>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</si>
  <si>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</si>
  <si>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</si>
  <si>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</si>
  <si>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</si>
  <si>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</si>
  <si>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</si>
  <si>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</si>
  <si>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</si>
  <si>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</si>
  <si>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</si>
  <si>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</si>
  <si>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</si>
  <si>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</si>
  <si>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</si>
  <si>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</si>
  <si>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</si>
  <si>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</si>
  <si>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</si>
  <si>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</si>
  <si>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</si>
  <si>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</si>
  <si>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</si>
  <si>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</si>
  <si>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</si>
  <si>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</si>
  <si>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</si>
  <si>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</si>
  <si>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</si>
  <si>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</si>
  <si>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</si>
  <si>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</si>
  <si>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</si>
  <si>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</si>
  <si>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</si>
  <si>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</si>
  <si>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</si>
  <si>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</si>
  <si>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</si>
  <si>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</si>
  <si>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</si>
  <si>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</si>
  <si>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</si>
  <si>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</si>
  <si>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</si>
  <si>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</si>
  <si>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</si>
  <si>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</si>
  <si>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</si>
  <si>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</si>
  <si>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</si>
  <si>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</si>
  <si>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</si>
  <si>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</si>
  <si>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</si>
  <si>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</si>
  <si>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</si>
  <si>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</si>
  <si>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</si>
  <si>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</si>
  <si>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</si>
  <si>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</si>
  <si>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</si>
  <si>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</si>
  <si>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</si>
  <si>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</si>
  <si>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</si>
  <si>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</si>
  <si>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</si>
  <si>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</si>
  <si>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</si>
  <si>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</si>
  <si>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</si>
  <si>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</si>
  <si>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</si>
  <si>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</si>
  <si>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</si>
  <si>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</si>
  <si>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</si>
  <si>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</si>
  <si>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</si>
  <si>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</si>
  <si>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</si>
  <si>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</si>
  <si>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</si>
  <si>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</si>
  <si>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</si>
  <si>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</si>
  <si>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</si>
  <si>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</si>
  <si>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</si>
  <si>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</si>
  <si>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</si>
  <si>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</si>
  <si>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</si>
  <si>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</si>
  <si>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</si>
  <si>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</si>
  <si>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</si>
  <si>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</si>
  <si>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</si>
  <si>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</si>
  <si>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</si>
  <si>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</si>
  <si>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</si>
  <si>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</si>
  <si>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</si>
  <si>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</si>
  <si>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</si>
  <si>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</si>
  <si>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</si>
  <si>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</si>
  <si>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</si>
  <si>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</si>
  <si>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</si>
  <si>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</si>
  <si>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</si>
  <si>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</si>
  <si>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</si>
  <si>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</si>
  <si>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</si>
  <si>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</si>
  <si>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</si>
  <si>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</si>
  <si>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</si>
  <si>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</si>
  <si>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</si>
  <si>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</si>
  <si>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</si>
  <si>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</si>
  <si>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</si>
  <si>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</si>
  <si>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</si>
  <si>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</si>
  <si>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</si>
  <si>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</si>
  <si>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</si>
  <si>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</si>
  <si>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</si>
  <si>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</si>
  <si>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</si>
  <si>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</si>
  <si>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</si>
  <si>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</si>
  <si>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</si>
  <si>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</si>
  <si>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</si>
  <si>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</si>
  <si>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</si>
  <si>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</si>
  <si>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</si>
  <si>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</si>
  <si>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</si>
  <si>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</si>
  <si>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</si>
  <si>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</si>
  <si>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</si>
  <si>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</si>
  <si>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</si>
  <si>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</si>
  <si>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</si>
  <si>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</si>
  <si>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</si>
  <si>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</si>
  <si>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</si>
  <si>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</si>
  <si>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</si>
  <si>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</si>
  <si>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</si>
  <si>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</si>
  <si>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</si>
  <si>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</si>
  <si>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</si>
  <si>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</si>
  <si>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</si>
  <si>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</si>
  <si>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</si>
  <si>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</si>
  <si>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</si>
  <si>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</si>
  <si>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</si>
  <si>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</si>
  <si>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</si>
  <si>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</si>
  <si>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</si>
  <si>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</si>
  <si>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</si>
  <si>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</si>
  <si>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</si>
  <si>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</si>
  <si>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</si>
  <si>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</si>
  <si>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</si>
  <si>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</si>
  <si>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</si>
  <si>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</si>
  <si>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</si>
  <si>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</si>
  <si>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</si>
  <si>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</si>
  <si>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</si>
  <si>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</si>
  <si>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</si>
  <si>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</si>
  <si>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</si>
  <si>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</si>
  <si>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</si>
  <si>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</si>
  <si>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</si>
  <si>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</si>
  <si>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</si>
  <si>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</si>
  <si>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</si>
  <si>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</si>
  <si>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</si>
  <si>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</si>
  <si>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</si>
  <si>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</si>
  <si>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</si>
  <si>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</si>
  <si>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</si>
  <si>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</si>
  <si>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</si>
  <si>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</si>
  <si>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</si>
  <si>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</si>
  <si>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</si>
  <si>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</si>
  <si>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</si>
  <si>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</si>
  <si>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</si>
  <si>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</si>
  <si>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</si>
  <si>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</si>
  <si>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</si>
  <si>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</si>
  <si>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</si>
  <si>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</si>
  <si>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</si>
  <si>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</si>
  <si>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</si>
  <si>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</si>
  <si>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</si>
  <si>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</si>
  <si>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</si>
  <si>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</si>
  <si>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</si>
  <si>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</si>
  <si>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</si>
  <si>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</si>
  <si>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</si>
  <si>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</si>
  <si>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</si>
  <si>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</si>
  <si>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</si>
  <si>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</si>
  <si>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</si>
  <si>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</si>
  <si>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</si>
  <si>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</si>
  <si>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</si>
  <si>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</si>
  <si>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</si>
  <si>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</si>
  <si>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</si>
  <si>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</si>
  <si>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</si>
  <si>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</si>
  <si>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</si>
  <si>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</si>
  <si>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</si>
  <si>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</si>
  <si>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</si>
  <si>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</si>
  <si>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</si>
  <si>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</si>
  <si>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</si>
  <si>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</si>
  <si>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</si>
  <si>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</si>
  <si>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</si>
  <si>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</si>
  <si>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</si>
  <si>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</si>
  <si>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</si>
  <si>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</si>
  <si>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</si>
  <si>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</si>
  <si>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</si>
  <si>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</si>
  <si>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</si>
  <si>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</si>
  <si>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</si>
  <si>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</si>
  <si>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</si>
  <si>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</si>
  <si>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</si>
  <si>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</si>
  <si>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</si>
  <si>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</si>
  <si>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</si>
  <si>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</si>
  <si>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</si>
  <si>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</si>
  <si>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</si>
  <si>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</si>
  <si>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</si>
  <si>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</si>
  <si>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</si>
  <si>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</si>
  <si>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</si>
  <si>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</si>
  <si>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</si>
  <si>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</si>
  <si>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</si>
  <si>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</si>
  <si>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</si>
  <si>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</si>
  <si>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</si>
  <si>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</si>
  <si>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</si>
  <si>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</si>
  <si>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</si>
  <si>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</si>
  <si>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</si>
  <si>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</si>
  <si>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</si>
  <si>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</si>
  <si>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</si>
  <si>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</si>
  <si>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</si>
  <si>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</si>
  <si>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</si>
  <si>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</si>
  <si>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</si>
  <si>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</si>
  <si>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</si>
  <si>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</si>
  <si>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</si>
  <si>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</si>
  <si>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</si>
  <si>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</si>
  <si>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</si>
  <si>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</si>
  <si>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</si>
  <si>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</si>
  <si>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</si>
  <si>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</si>
  <si>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</si>
  <si>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</si>
  <si>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</si>
  <si>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</si>
  <si>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</si>
  <si>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</si>
  <si>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</si>
  <si>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</si>
  <si>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</si>
  <si>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</si>
  <si>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</si>
  <si>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</si>
  <si>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</si>
  <si>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</si>
  <si>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</si>
  <si>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</si>
  <si>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</si>
  <si>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</si>
  <si>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</si>
  <si>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</si>
  <si>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</si>
  <si>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</si>
  <si>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</si>
  <si>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</si>
  <si>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</si>
  <si>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</si>
  <si>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</si>
  <si>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</si>
  <si>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</si>
  <si>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</si>
  <si>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</si>
  <si>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</si>
  <si>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</si>
  <si>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</si>
  <si>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</si>
  <si>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</si>
  <si>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</si>
  <si>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</si>
  <si>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</si>
  <si>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</si>
  <si>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</si>
  <si>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</si>
  <si>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</si>
  <si>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</si>
  <si>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</si>
  <si>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</si>
  <si>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</si>
  <si>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</si>
  <si>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</si>
  <si>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</si>
  <si>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</si>
  <si>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</si>
  <si>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</si>
  <si>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</si>
  <si>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</si>
  <si>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</si>
  <si>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</si>
  <si>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</si>
  <si>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</si>
  <si>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</si>
  <si>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</si>
  <si>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</si>
  <si>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</si>
  <si>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</si>
  <si>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</si>
  <si>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</si>
  <si>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</si>
  <si>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</si>
  <si>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</si>
  <si>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</si>
  <si>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</si>
  <si>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</si>
  <si>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</si>
  <si>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</si>
  <si>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</si>
  <si>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</si>
  <si>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</si>
  <si>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</si>
  <si>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</si>
  <si>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</si>
  <si>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</si>
  <si>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</si>
  <si>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</si>
  <si>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</si>
  <si>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</si>
  <si>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</si>
  <si>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</si>
  <si>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</si>
  <si>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</si>
  <si>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</si>
  <si>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</si>
  <si>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</si>
  <si>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</si>
  <si>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</si>
  <si>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</si>
  <si>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</si>
  <si>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</si>
  <si>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</si>
  <si>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</si>
  <si>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</si>
  <si>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</si>
  <si>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</si>
  <si>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</si>
  <si>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</si>
  <si>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</si>
  <si>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</si>
  <si>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</si>
  <si>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</si>
  <si>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</si>
  <si>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</si>
  <si>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</si>
  <si>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</si>
  <si>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</si>
  <si>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</si>
  <si>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</si>
  <si>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</si>
  <si>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</si>
  <si>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</si>
  <si>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</si>
  <si>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</si>
  <si>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</si>
  <si>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</si>
  <si>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</si>
  <si>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</si>
  <si>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</si>
  <si>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</si>
  <si>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</si>
  <si>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</si>
  <si>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</si>
  <si>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</si>
  <si>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</si>
  <si>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</si>
  <si>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</si>
  <si>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</si>
  <si>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</si>
  <si>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</si>
  <si>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</si>
  <si>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</si>
  <si>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</si>
  <si>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</si>
  <si>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</si>
  <si>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</si>
  <si>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</si>
  <si>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</si>
  <si>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</si>
  <si>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</si>
  <si>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</si>
  <si>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</si>
  <si>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</si>
  <si>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</si>
  <si>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</si>
  <si>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</si>
  <si>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</si>
  <si>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</si>
  <si>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</si>
  <si>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</si>
  <si>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</si>
  <si>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</si>
  <si>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</si>
  <si>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</si>
  <si>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</si>
  <si>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</si>
  <si>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</si>
  <si>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</si>
  <si>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</si>
  <si>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</si>
  <si>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</si>
  <si>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</si>
  <si>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</si>
  <si>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</si>
  <si>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</si>
  <si>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</si>
  <si>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</si>
  <si>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</si>
  <si>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</si>
  <si>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</si>
  <si>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</si>
  <si>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</si>
  <si>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</si>
  <si>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</si>
  <si>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</si>
  <si>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</si>
  <si>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</si>
  <si>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</si>
  <si>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</si>
  <si>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</si>
  <si>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</si>
  <si>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</si>
  <si>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</si>
  <si>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</si>
  <si>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</si>
  <si>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</si>
  <si>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</si>
  <si>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</si>
  <si>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</si>
  <si>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</si>
  <si>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</si>
  <si>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</si>
  <si>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</si>
  <si>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</si>
  <si>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</si>
  <si>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</si>
  <si>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</si>
  <si>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</si>
  <si>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</si>
  <si>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</si>
  <si>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</si>
  <si>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</si>
  <si>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</si>
  <si>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</si>
  <si>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</si>
  <si>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</si>
  <si>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</si>
  <si>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</si>
  <si>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</si>
  <si>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</si>
  <si>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</si>
  <si>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</si>
  <si>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</si>
  <si>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</si>
  <si>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</si>
  <si>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</si>
  <si>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</si>
  <si>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</si>
  <si>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</si>
  <si>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</si>
  <si>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</si>
  <si>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</si>
  <si>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</si>
  <si>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</si>
  <si>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</si>
  <si>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</si>
  <si>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</si>
  <si>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</si>
  <si>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</si>
  <si>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</si>
  <si>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</si>
  <si>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</si>
  <si>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</si>
  <si>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</si>
  <si>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</si>
  <si>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</si>
  <si>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</si>
  <si>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</si>
  <si>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</si>
  <si>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</si>
  <si>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</si>
  <si>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</si>
  <si>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</si>
  <si>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</si>
  <si>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</si>
  <si>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</si>
  <si>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</si>
  <si>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</si>
  <si>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</si>
  <si>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</si>
  <si>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</si>
  <si>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</si>
  <si>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</si>
  <si>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</si>
  <si>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</si>
  <si>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</si>
  <si>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</si>
  <si>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</si>
  <si>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</si>
  <si>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</si>
  <si>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</si>
  <si>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</si>
  <si>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</si>
  <si>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</si>
  <si>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</si>
  <si>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</si>
  <si>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</si>
  <si>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</si>
  <si>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</si>
  <si>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</si>
  <si>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</si>
  <si>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</si>
  <si>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</si>
  <si>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</si>
  <si>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</si>
  <si>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</si>
  <si>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</si>
  <si>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</si>
  <si>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</si>
  <si>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</si>
  <si>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</si>
  <si>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</si>
  <si>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</si>
  <si>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</si>
  <si>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</si>
  <si>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</si>
  <si>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</si>
  <si>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</si>
  <si>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</si>
  <si>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</si>
  <si>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</si>
  <si>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</si>
  <si>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</si>
  <si>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</si>
  <si>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</si>
  <si>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</si>
  <si>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</si>
  <si>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</si>
  <si>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</si>
  <si>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</si>
  <si>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</si>
  <si>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</si>
  <si>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</si>
  <si>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</si>
  <si>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</si>
  <si>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</si>
  <si>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</si>
  <si>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</si>
  <si>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</si>
  <si>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</si>
  <si>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</si>
  <si>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</si>
  <si>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</si>
  <si>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</si>
  <si>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</si>
  <si>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</si>
  <si>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</si>
  <si>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</si>
  <si>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</si>
  <si>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</si>
  <si>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</si>
  <si>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</si>
  <si>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</si>
  <si>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</si>
  <si>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</si>
  <si>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</si>
  <si>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</si>
  <si>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</si>
  <si>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</si>
  <si>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</si>
  <si>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</si>
  <si>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</si>
  <si>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</si>
  <si>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</si>
  <si>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</si>
  <si>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</si>
  <si>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</si>
  <si>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</si>
  <si>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</si>
  <si>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</si>
  <si>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</si>
  <si>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</si>
  <si>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</si>
  <si>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</si>
  <si>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</si>
  <si>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</si>
  <si>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</si>
  <si>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</si>
  <si>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</si>
  <si>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</si>
  <si>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</si>
  <si>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</si>
  <si>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</si>
  <si>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</si>
  <si>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</si>
  <si>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</si>
  <si>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</si>
  <si>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</si>
  <si>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</si>
  <si>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</si>
  <si>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</si>
  <si>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</si>
  <si>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</si>
  <si>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</si>
  <si>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</si>
  <si>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</si>
  <si>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</si>
  <si>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</si>
  <si>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</si>
  <si>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</si>
  <si>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</si>
  <si>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</si>
  <si>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</si>
  <si>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</si>
  <si>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</si>
  <si>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</si>
  <si>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</si>
  <si>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</si>
  <si>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</si>
  <si>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</si>
  <si>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</si>
  <si>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</si>
  <si>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</si>
  <si>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</si>
  <si>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</si>
  <si>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</si>
  <si>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</si>
  <si>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</si>
  <si>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</si>
  <si>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</si>
  <si>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</si>
  <si>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</si>
  <si>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</si>
  <si>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</si>
  <si>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</si>
  <si>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</si>
  <si>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</si>
  <si>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</si>
  <si>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</si>
  <si>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</si>
  <si>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</si>
  <si>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</si>
  <si>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</si>
  <si>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</si>
  <si>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</si>
  <si>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</si>
  <si>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</si>
  <si>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</si>
  <si>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</si>
  <si>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</si>
  <si>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</si>
  <si>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</si>
  <si>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</si>
  <si>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</si>
  <si>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</si>
  <si>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</si>
  <si>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</si>
  <si>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</si>
  <si>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</si>
  <si>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</si>
  <si>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</si>
  <si>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</si>
  <si>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</si>
  <si>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</si>
  <si>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</si>
  <si>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</si>
  <si>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</si>
  <si>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</si>
  <si>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</si>
  <si>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</si>
  <si>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</si>
  <si>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</si>
  <si>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</si>
  <si>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</si>
  <si>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</si>
  <si>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</si>
  <si>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</si>
  <si>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</si>
  <si>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</si>
  <si>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</si>
  <si>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</si>
  <si>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</si>
  <si>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</si>
  <si>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</si>
  <si>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</si>
  <si>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</si>
  <si>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</si>
  <si>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</si>
  <si>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</si>
  <si>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</si>
  <si>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</si>
  <si>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</si>
  <si>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</si>
  <si>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</si>
  <si>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</si>
  <si>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</si>
  <si>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</si>
  <si>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</si>
  <si>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</si>
  <si>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</si>
  <si>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</si>
  <si>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</si>
  <si>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</si>
  <si>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</si>
  <si>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</si>
  <si>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</si>
  <si>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</si>
  <si>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</si>
  <si>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</si>
  <si>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</si>
  <si>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</si>
  <si>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</si>
  <si>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</si>
  <si>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</si>
  <si>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</si>
  <si>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</si>
  <si>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</si>
  <si>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</si>
  <si>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</si>
  <si>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</si>
  <si>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</si>
  <si>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</si>
  <si>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</si>
  <si>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</si>
  <si>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</si>
  <si>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</si>
  <si>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</si>
  <si>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</si>
  <si>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</si>
  <si>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</si>
  <si>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</si>
  <si>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</si>
  <si>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</si>
  <si>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</si>
  <si>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</si>
  <si>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</si>
  <si>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</si>
  <si>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</si>
  <si>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</si>
  <si>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</si>
  <si>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</si>
  <si>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</si>
  <si>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</si>
  <si>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</si>
  <si>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</si>
  <si>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</si>
  <si>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</si>
  <si>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</si>
  <si>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</si>
  <si>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</si>
  <si>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</si>
  <si>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</si>
  <si>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</si>
  <si>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</si>
  <si>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</si>
  <si>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</si>
  <si>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</si>
  <si>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</si>
  <si>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</si>
  <si>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</si>
  <si>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</si>
  <si>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</si>
  <si>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</si>
  <si>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</si>
  <si>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</si>
  <si>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</si>
  <si>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</si>
  <si>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</si>
  <si>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</si>
  <si>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</si>
  <si>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</si>
  <si>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</si>
  <si>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</si>
  <si>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</si>
  <si>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</si>
  <si>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</si>
  <si>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</si>
  <si>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</si>
  <si>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</si>
  <si>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</si>
  <si>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</si>
  <si>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</si>
  <si>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</si>
  <si>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</si>
  <si>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</si>
  <si>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</si>
  <si>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</si>
  <si>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</si>
  <si>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</si>
  <si>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</si>
  <si>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</si>
  <si>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</si>
  <si>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</si>
  <si>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</si>
  <si>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</si>
  <si>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</si>
  <si>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</si>
  <si>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</si>
  <si>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</si>
  <si>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</si>
  <si>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</si>
  <si>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</si>
  <si>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</si>
  <si>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</si>
  <si>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</si>
  <si>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</si>
  <si>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</si>
  <si>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</si>
  <si>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</si>
  <si>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</si>
  <si>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</si>
  <si>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</si>
  <si>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</si>
  <si>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</si>
  <si>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</si>
  <si>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</si>
  <si>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</si>
  <si>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</si>
  <si>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</si>
  <si>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</si>
  <si>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</si>
  <si>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</si>
  <si>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</si>
  <si>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</si>
  <si>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</si>
  <si>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</si>
  <si>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</si>
  <si>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</si>
  <si>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</si>
  <si>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</si>
  <si>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</si>
  <si>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</si>
  <si>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</si>
  <si>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</si>
  <si>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</si>
  <si>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</si>
  <si>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</si>
  <si>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</si>
  <si>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</si>
  <si>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</si>
  <si>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</si>
  <si>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</si>
  <si>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</si>
  <si>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</si>
  <si>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</si>
  <si>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</si>
  <si>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</si>
  <si>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</si>
  <si>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</si>
  <si>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</si>
  <si>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</si>
  <si>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</si>
  <si>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</si>
  <si>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</si>
  <si>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</si>
  <si>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</si>
  <si>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</si>
  <si>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</si>
  <si>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</si>
  <si>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</si>
  <si>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</si>
  <si>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</si>
  <si>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</si>
  <si>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</si>
  <si>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</si>
  <si>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</si>
  <si>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</si>
  <si>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</si>
  <si>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</si>
  <si>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</si>
  <si>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</si>
  <si>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</si>
  <si>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</si>
  <si>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</si>
  <si>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</si>
  <si>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</si>
  <si>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</si>
  <si>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</si>
  <si>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</si>
  <si>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</si>
  <si>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</si>
  <si>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</si>
  <si>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</si>
  <si>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</si>
  <si>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</si>
  <si>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</si>
  <si>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</si>
  <si>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</si>
  <si>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</si>
  <si>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</si>
  <si>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</si>
  <si>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</si>
  <si>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</si>
  <si>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</si>
  <si>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</si>
  <si>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</si>
  <si>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</si>
  <si>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</si>
  <si>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</si>
  <si>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</si>
  <si>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</si>
  <si>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</si>
  <si>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</si>
  <si>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</si>
  <si>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</si>
  <si>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</si>
  <si>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</si>
  <si>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</si>
  <si>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</si>
  <si>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</si>
  <si>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</si>
  <si>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</si>
  <si>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</si>
  <si>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</si>
  <si>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</si>
  <si>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</si>
  <si>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</si>
  <si>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</si>
  <si>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</si>
  <si>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</si>
  <si>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</si>
  <si>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</si>
  <si>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</si>
  <si>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</si>
  <si>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</si>
  <si>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</si>
  <si>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</si>
  <si>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</si>
  <si>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</si>
  <si>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</si>
  <si>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</si>
  <si>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</si>
  <si>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</si>
  <si>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</si>
  <si>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</si>
  <si>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</si>
  <si>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</si>
  <si>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</si>
  <si>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</si>
  <si>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</si>
  <si>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</si>
  <si>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</si>
  <si>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</si>
  <si>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</si>
  <si>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</si>
  <si>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</si>
  <si>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</si>
  <si>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</si>
  <si>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</si>
  <si>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</si>
  <si>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</si>
  <si>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</si>
  <si>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</si>
  <si>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</si>
  <si>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</si>
  <si>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</si>
  <si>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</si>
  <si>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</si>
  <si>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</si>
  <si>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</si>
  <si>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</si>
  <si>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</si>
  <si>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</si>
  <si>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</si>
  <si>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</si>
  <si>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</si>
  <si>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</si>
  <si>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</si>
  <si>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</si>
  <si>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</si>
  <si>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</si>
  <si>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</si>
  <si>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</si>
  <si>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</si>
  <si>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</si>
  <si>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</si>
  <si>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</si>
  <si>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</si>
  <si>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</si>
  <si>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</si>
  <si>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</si>
  <si>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</si>
  <si>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</si>
  <si>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</si>
  <si>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</si>
  <si>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</si>
  <si>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</si>
  <si>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</si>
  <si>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</si>
  <si>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</si>
  <si>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</si>
  <si>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</si>
  <si>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</si>
  <si>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</si>
  <si>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</si>
  <si>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</si>
  <si>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</si>
  <si>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</si>
  <si>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</si>
  <si>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</si>
  <si>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</si>
  <si>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</si>
  <si>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</si>
  <si>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</si>
  <si>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</si>
  <si>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</si>
  <si>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</si>
  <si>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</si>
  <si>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</si>
  <si>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</si>
  <si>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</si>
  <si>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</si>
  <si>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</si>
  <si>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</si>
  <si>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</si>
  <si>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</si>
  <si>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</si>
  <si>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</si>
  <si>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</si>
  <si>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</si>
  <si>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</si>
  <si>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</si>
  <si>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</si>
  <si>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</si>
  <si>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</si>
  <si>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</si>
  <si>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</si>
  <si>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</si>
  <si>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</si>
  <si>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</si>
  <si>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</si>
  <si>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</si>
  <si>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</si>
  <si>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</si>
  <si>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</si>
  <si>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</si>
  <si>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</si>
  <si>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</si>
  <si>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</si>
  <si>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</si>
  <si>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</si>
  <si>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</si>
  <si>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</si>
  <si>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</si>
  <si>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</si>
  <si>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</si>
  <si>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</si>
  <si>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</si>
  <si>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</si>
  <si>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</si>
  <si>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</si>
  <si>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</si>
  <si>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</si>
  <si>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</si>
  <si>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</si>
  <si>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</si>
  <si>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</si>
  <si>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</si>
  <si>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</si>
  <si>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</si>
  <si>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</si>
  <si>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</si>
  <si>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</si>
  <si>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</si>
  <si>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</si>
  <si>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</si>
  <si>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</si>
  <si>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</si>
  <si>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</si>
  <si>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</si>
  <si>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</si>
  <si>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</si>
  <si>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</si>
  <si>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</si>
  <si>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</si>
  <si>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</si>
  <si>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</si>
  <si>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</si>
  <si>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</si>
  <si>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</si>
  <si>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</si>
  <si>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</si>
  <si>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</si>
  <si>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</si>
  <si>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</si>
  <si>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</si>
  <si>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</si>
  <si>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</si>
  <si>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</si>
  <si>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</si>
  <si>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</si>
  <si>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</si>
  <si>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</si>
  <si>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</si>
  <si>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</si>
  <si>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</si>
  <si>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</si>
  <si>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</si>
  <si>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</si>
  <si>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</si>
  <si>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</si>
  <si>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</si>
  <si>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</si>
  <si>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</si>
  <si>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</si>
  <si>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</si>
  <si>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</si>
  <si>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</si>
  <si>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</si>
  <si>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</si>
  <si>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</si>
  <si>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</si>
  <si>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</si>
  <si>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</si>
  <si>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</si>
  <si>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</si>
  <si>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</si>
  <si>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</si>
  <si>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</si>
  <si>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</si>
  <si>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</si>
  <si>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</si>
  <si>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</si>
  <si>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</si>
  <si>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</si>
  <si>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</si>
  <si>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</si>
  <si>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</si>
  <si>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</si>
  <si>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</si>
  <si>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</si>
  <si>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</si>
  <si>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</si>
  <si>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</si>
  <si>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</si>
  <si>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</si>
  <si>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</si>
  <si>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</si>
  <si>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</si>
  <si>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</si>
  <si>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</si>
  <si>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</si>
  <si>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</si>
  <si>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</si>
  <si>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</si>
  <si>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</si>
  <si>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</si>
  <si>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</si>
  <si>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</si>
  <si>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</si>
  <si>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</si>
  <si>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</si>
  <si>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</si>
  <si>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</si>
  <si>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</si>
  <si>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</si>
  <si>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</si>
  <si>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</si>
  <si>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</si>
  <si>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</si>
  <si>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</si>
  <si>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</si>
  <si>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</si>
  <si>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</si>
  <si>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</si>
  <si>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</si>
  <si>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</si>
  <si>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</si>
  <si>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</si>
  <si>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</si>
  <si>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</si>
  <si>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</si>
  <si>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</si>
  <si>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</si>
  <si>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</si>
  <si>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</si>
  <si>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</si>
  <si>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</si>
  <si>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</si>
  <si>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</si>
  <si>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</si>
  <si>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</si>
  <si>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</si>
  <si>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</si>
  <si>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</si>
  <si>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</si>
  <si>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</si>
  <si>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</si>
  <si>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</si>
  <si>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</si>
  <si>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</si>
  <si>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</si>
  <si>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</si>
  <si>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</si>
  <si>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</si>
  <si>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</si>
  <si>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</si>
  <si>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</si>
  <si>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</si>
  <si>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</si>
  <si>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</si>
  <si>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</si>
  <si>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</si>
  <si>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</si>
  <si>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</si>
  <si>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</si>
  <si>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</si>
  <si>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</si>
  <si>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</si>
  <si>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</si>
  <si>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</si>
  <si>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</si>
  <si>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</si>
  <si>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</si>
  <si>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</si>
  <si>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</si>
  <si>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</si>
  <si>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</si>
  <si>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</si>
  <si>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</si>
  <si>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</si>
  <si>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</si>
  <si>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</si>
  <si>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</si>
  <si>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</si>
  <si>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</si>
  <si>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</si>
  <si>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</si>
  <si>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</si>
  <si>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</si>
  <si>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</si>
  <si>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</si>
  <si>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</si>
  <si>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</si>
  <si>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</si>
  <si>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</si>
  <si>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</si>
  <si>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</si>
  <si>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</si>
  <si>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</si>
  <si>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</si>
  <si>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</si>
  <si>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</si>
  <si>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</si>
  <si>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</si>
  <si>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</si>
  <si>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</si>
  <si>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</si>
  <si>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</si>
  <si>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</si>
  <si>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</si>
  <si>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</si>
  <si>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</si>
  <si>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</si>
  <si>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</si>
  <si>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</si>
  <si>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</si>
  <si>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</si>
  <si>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</si>
  <si>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</si>
  <si>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</si>
  <si>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</si>
  <si>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</si>
  <si>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</si>
  <si>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</si>
  <si>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</si>
  <si>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</si>
  <si>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</si>
  <si>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</si>
  <si>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</si>
  <si>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</si>
  <si>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</si>
  <si>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</si>
  <si>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</si>
  <si>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</si>
  <si>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</si>
  <si>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</si>
  <si>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</si>
  <si>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</si>
  <si>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</si>
  <si>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</si>
  <si>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</si>
  <si>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</si>
  <si>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</si>
  <si>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</si>
  <si>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</si>
  <si>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</si>
  <si>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</si>
  <si>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</si>
  <si>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</si>
  <si>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</si>
  <si>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</si>
  <si>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</si>
  <si>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</si>
  <si>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</si>
  <si>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</si>
  <si>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</si>
  <si>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</si>
  <si>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</si>
  <si>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</si>
  <si>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</si>
  <si>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</si>
  <si>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</si>
  <si>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</si>
  <si>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</si>
  <si>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</si>
  <si>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</si>
  <si>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</si>
  <si>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</si>
  <si>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</si>
  <si>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</si>
  <si>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</si>
  <si>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</si>
  <si>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</si>
  <si>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</si>
  <si>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</si>
  <si>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</si>
  <si>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</si>
  <si>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</si>
  <si>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</si>
  <si>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</si>
  <si>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</si>
  <si>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</si>
  <si>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</si>
  <si>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</si>
  <si>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</si>
  <si>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</si>
  <si>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</si>
  <si>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</si>
  <si>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</si>
  <si>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</si>
  <si>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</si>
  <si>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</si>
  <si>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</si>
  <si>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</si>
  <si>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</si>
  <si>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</si>
  <si>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</si>
  <si>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</si>
  <si>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</si>
  <si>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</si>
  <si>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</si>
  <si>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</si>
  <si>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</si>
  <si>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</si>
  <si>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</si>
  <si>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</si>
  <si>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</si>
  <si>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</si>
  <si>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</si>
  <si>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</si>
  <si>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</si>
  <si>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</si>
  <si>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</si>
  <si>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</si>
  <si>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</si>
  <si>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</si>
  <si>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</si>
  <si>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</si>
  <si>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</si>
  <si>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</si>
  <si>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</si>
  <si>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</si>
  <si>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</si>
  <si>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</si>
  <si>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</si>
  <si>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</si>
  <si>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</si>
  <si>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</si>
  <si>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</si>
  <si>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</si>
  <si>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</si>
  <si>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</si>
  <si>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</si>
  <si>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</si>
  <si>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</si>
  <si>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</si>
  <si>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</si>
  <si>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</si>
  <si>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</si>
  <si>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</si>
  <si>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</si>
  <si>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</si>
  <si>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</si>
  <si>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</si>
  <si>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</si>
  <si>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</si>
  <si>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</si>
  <si>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</si>
  <si>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</si>
  <si>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</si>
  <si>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</si>
  <si>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</si>
  <si>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</si>
  <si>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</si>
  <si>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</si>
  <si>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</si>
  <si>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</si>
  <si>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</si>
  <si>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</si>
  <si>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</si>
  <si>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</si>
  <si>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</si>
  <si>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</si>
  <si>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</si>
  <si>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</si>
  <si>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</si>
  <si>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</si>
  <si>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</si>
  <si>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</si>
  <si>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</si>
  <si>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</si>
  <si>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</si>
  <si>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</si>
  <si>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</si>
  <si>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</si>
  <si>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</si>
  <si>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</si>
  <si>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</si>
  <si>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</si>
  <si>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</si>
  <si>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</si>
  <si>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</si>
  <si>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</si>
  <si>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</si>
  <si>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</si>
  <si>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</si>
  <si>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</si>
  <si>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</si>
  <si>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</si>
  <si>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</si>
  <si>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</si>
  <si>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</si>
  <si>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</si>
  <si>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</si>
  <si>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</si>
  <si>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</si>
  <si>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</si>
  <si>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</si>
  <si>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</si>
  <si>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</si>
  <si>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</si>
  <si>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</si>
  <si>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</si>
  <si>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</si>
  <si>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</si>
  <si>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</si>
  <si>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</si>
  <si>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</si>
  <si>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</si>
  <si>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</si>
  <si>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</si>
  <si>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</si>
  <si>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</si>
  <si>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</si>
  <si>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</si>
  <si>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</si>
  <si>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</si>
  <si>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</si>
  <si>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</si>
  <si>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</si>
  <si>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</si>
  <si>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</si>
  <si>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</si>
  <si>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</si>
  <si>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</si>
  <si>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</si>
  <si>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</si>
  <si>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</si>
  <si>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</si>
  <si>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</si>
  <si>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</si>
  <si>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</si>
  <si>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</si>
  <si>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</si>
  <si>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</si>
  <si>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</si>
  <si>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</si>
  <si>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</si>
  <si>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</si>
  <si>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</si>
  <si>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</si>
  <si>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</si>
  <si>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</si>
  <si>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</si>
  <si>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</si>
  <si>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</si>
  <si>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</si>
  <si>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</si>
  <si>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</si>
  <si>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</si>
  <si>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</si>
  <si>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</si>
  <si>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</si>
  <si>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</si>
  <si>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</si>
  <si>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</si>
  <si>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</si>
  <si>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</si>
  <si>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</si>
  <si>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</si>
  <si>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</si>
  <si>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</si>
  <si>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</si>
  <si>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</si>
  <si>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</si>
  <si>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</si>
  <si>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</si>
  <si>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</si>
  <si>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</si>
  <si>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</si>
  <si>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</si>
  <si>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</si>
  <si>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</si>
  <si>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</si>
  <si>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</si>
  <si>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</si>
  <si>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</si>
  <si>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</si>
  <si>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</si>
  <si>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</si>
  <si>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</si>
  <si>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</si>
  <si>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</si>
  <si>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</si>
  <si>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</si>
  <si>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</si>
  <si>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</si>
  <si>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</si>
  <si>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</si>
  <si>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</si>
  <si>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</si>
  <si>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</si>
  <si>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</si>
  <si>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</si>
  <si>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</si>
  <si>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</si>
  <si>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</si>
  <si>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</si>
  <si>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</si>
  <si>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</si>
  <si>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</si>
  <si>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</si>
  <si>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</si>
  <si>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</si>
  <si>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</si>
  <si>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</si>
  <si>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</si>
  <si>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</si>
  <si>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</si>
  <si>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</si>
  <si>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</si>
  <si>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</si>
  <si>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</si>
  <si>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</si>
  <si>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</si>
  <si>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</si>
  <si>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</si>
  <si>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</si>
  <si>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</si>
  <si>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</si>
  <si>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</si>
  <si>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</si>
  <si>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</si>
  <si>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</si>
  <si>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</si>
  <si>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</si>
  <si>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</si>
  <si>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</si>
  <si>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</si>
  <si>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</si>
  <si>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</si>
  <si>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</si>
  <si>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</si>
  <si>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</si>
  <si>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</si>
  <si>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</si>
  <si>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</si>
  <si>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</si>
  <si>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</si>
  <si>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</si>
  <si>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</si>
  <si>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</si>
  <si>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</si>
  <si>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</si>
  <si>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</si>
  <si>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</si>
  <si>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</si>
  <si>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</si>
  <si>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</si>
  <si>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</si>
  <si>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</si>
  <si>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</si>
  <si>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</si>
  <si>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</si>
  <si>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</si>
  <si>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</si>
  <si>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</si>
  <si>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</si>
  <si>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</si>
  <si>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</si>
  <si>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</si>
  <si>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</si>
  <si>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</si>
  <si>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</si>
  <si>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</si>
  <si>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</si>
  <si>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</si>
  <si>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</si>
  <si>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</si>
  <si>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</si>
  <si>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</si>
  <si>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</si>
  <si>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</si>
  <si>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</si>
  <si>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</si>
  <si>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</si>
  <si>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</si>
  <si>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</si>
  <si>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</si>
  <si>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</si>
  <si>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</si>
  <si>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</si>
  <si>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</si>
  <si>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</si>
  <si>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</si>
  <si>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</si>
  <si>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</si>
  <si>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</si>
  <si>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</si>
  <si>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</si>
  <si>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</si>
  <si>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</si>
  <si>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</si>
  <si>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</si>
  <si>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</si>
  <si>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</si>
  <si>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</si>
  <si>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</si>
  <si>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</si>
  <si>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</si>
  <si>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</si>
  <si>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</si>
  <si>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</si>
  <si>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</si>
  <si>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</si>
  <si>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</si>
  <si>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</si>
  <si>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</si>
  <si>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</si>
  <si>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</si>
  <si>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</si>
  <si>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</si>
  <si>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</si>
  <si>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</si>
  <si>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</si>
  <si>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</si>
  <si>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</si>
  <si>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</si>
  <si>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</si>
  <si>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</si>
  <si>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</si>
  <si>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</si>
  <si>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</si>
  <si>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</si>
  <si>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</si>
  <si>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</si>
  <si>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</si>
  <si>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</si>
  <si>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</si>
  <si>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</si>
  <si>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</si>
  <si>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</si>
  <si>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</si>
  <si>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</si>
  <si>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</si>
  <si>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</si>
  <si>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</si>
  <si>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</si>
  <si>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</si>
  <si>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</si>
  <si>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</si>
  <si>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</si>
  <si>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</si>
  <si>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</si>
  <si>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</si>
  <si>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</si>
  <si>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</si>
  <si>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</si>
  <si>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</si>
  <si>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</si>
  <si>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</si>
  <si>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</si>
  <si>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</si>
  <si>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</si>
  <si>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</si>
  <si>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</si>
  <si>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</si>
  <si>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</si>
  <si>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</si>
  <si>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</si>
  <si>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</si>
  <si>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</si>
  <si>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</si>
  <si>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</si>
  <si>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</si>
  <si>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</si>
  <si>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</si>
  <si>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</si>
  <si>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</si>
  <si>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</si>
  <si>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</si>
  <si>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</si>
  <si>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</si>
  <si>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</si>
  <si>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</si>
  <si>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</si>
  <si>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</si>
  <si>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</si>
  <si>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</si>
  <si>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</si>
  <si>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</si>
  <si>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</si>
  <si>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</si>
  <si>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</si>
  <si>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</si>
  <si>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</si>
  <si>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</si>
  <si>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</si>
  <si>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</si>
  <si>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</si>
  <si>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</si>
  <si>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</si>
  <si>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</si>
  <si>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</si>
  <si>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</si>
  <si>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</si>
  <si>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</si>
  <si>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</si>
  <si>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</si>
  <si>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</si>
  <si>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</si>
  <si>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</si>
  <si>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</si>
  <si>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</si>
  <si>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</si>
  <si>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</si>
  <si>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</si>
  <si>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</si>
  <si>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</si>
  <si>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</si>
  <si>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</si>
  <si>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</si>
  <si>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</si>
  <si>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</si>
  <si>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</si>
  <si>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</si>
  <si>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</si>
  <si>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</si>
  <si>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</si>
  <si>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</si>
  <si>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</si>
  <si>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</si>
  <si>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</si>
  <si>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</si>
  <si>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</si>
  <si>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</si>
  <si>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</si>
  <si>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</si>
  <si>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</si>
  <si>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</si>
  <si>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</si>
  <si>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</si>
  <si>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</si>
  <si>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</si>
  <si>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</si>
  <si>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</si>
  <si>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</si>
  <si>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</si>
  <si>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</si>
  <si>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</si>
  <si>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</si>
  <si>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</si>
  <si>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</si>
  <si>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</si>
  <si>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</si>
  <si>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</si>
  <si>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</si>
  <si>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</si>
  <si>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</si>
  <si>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</si>
  <si>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</si>
  <si>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</si>
  <si>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</si>
  <si>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</si>
  <si>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</si>
  <si>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</si>
  <si>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</si>
  <si>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</si>
  <si>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</si>
  <si>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</si>
  <si>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</si>
  <si>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</si>
  <si>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</si>
  <si>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</si>
  <si>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</si>
  <si>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</si>
  <si>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</si>
  <si>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</si>
  <si>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</si>
  <si>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</si>
  <si>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</si>
  <si>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</si>
  <si>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</si>
  <si>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</si>
  <si>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</si>
  <si>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</si>
  <si>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</si>
  <si>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</si>
  <si>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</si>
  <si>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</si>
  <si>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</si>
  <si>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</si>
  <si>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</si>
  <si>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</si>
  <si>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</si>
  <si>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</si>
  <si>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</si>
  <si>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</si>
  <si>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</si>
  <si>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</si>
  <si>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</si>
  <si>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</si>
  <si>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</si>
  <si>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</si>
  <si>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</si>
  <si>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</si>
  <si>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</si>
  <si>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</si>
  <si>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</si>
  <si>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</si>
  <si>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</si>
  <si>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</si>
  <si>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</si>
  <si>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</si>
  <si>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</si>
  <si>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</si>
  <si>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</si>
  <si>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</si>
  <si>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</si>
  <si>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</si>
  <si>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</si>
  <si>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</si>
  <si>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</si>
  <si>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</si>
  <si>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</si>
  <si>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</si>
  <si>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</si>
  <si>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</si>
  <si>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</si>
  <si>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</si>
  <si>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</si>
  <si>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</si>
  <si>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</si>
  <si>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</si>
  <si>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</si>
  <si>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</si>
  <si>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</si>
  <si>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</si>
  <si>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</si>
  <si>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</si>
  <si>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</si>
  <si>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</si>
  <si>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</si>
  <si>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</si>
  <si>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</si>
  <si>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</si>
  <si>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</si>
  <si>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</si>
  <si>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</si>
  <si>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</si>
  <si>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</si>
  <si>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</si>
  <si>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</si>
  <si>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</si>
  <si>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</si>
  <si>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</si>
  <si>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</si>
  <si>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</si>
  <si>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</si>
  <si>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</si>
  <si>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</si>
  <si>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</si>
  <si>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</si>
  <si>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</si>
  <si>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</si>
  <si>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</si>
  <si>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</si>
  <si>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</si>
  <si>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</si>
  <si>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</si>
  <si>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</si>
  <si>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</si>
  <si>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</si>
  <si>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</si>
  <si>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</si>
  <si>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</si>
  <si>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</si>
  <si>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</si>
  <si>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</si>
  <si>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</si>
  <si>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</si>
  <si>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</si>
  <si>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</si>
  <si>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</si>
  <si>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</si>
  <si>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</si>
  <si>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</si>
  <si>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</si>
  <si>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</si>
  <si>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</si>
  <si>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</si>
  <si>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</si>
  <si>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</si>
  <si>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</si>
  <si>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</si>
  <si>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</si>
  <si>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</si>
  <si>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</si>
  <si>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</si>
  <si>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</si>
  <si>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</si>
  <si>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</si>
  <si>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</si>
  <si>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</si>
  <si>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</si>
  <si>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</si>
  <si>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</si>
  <si>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</si>
  <si>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</si>
  <si>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</si>
  <si>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</si>
  <si>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</si>
  <si>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</si>
  <si>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</si>
  <si>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</si>
  <si>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</si>
  <si>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</si>
  <si>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</si>
  <si>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</si>
  <si>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</si>
  <si>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</si>
  <si>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</si>
  <si>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</si>
  <si>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</si>
  <si>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</si>
  <si>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</si>
  <si>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</si>
  <si>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</si>
  <si>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</si>
  <si>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</si>
  <si>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</si>
  <si>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</si>
  <si>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</si>
  <si>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</si>
  <si>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</si>
  <si>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</si>
  <si>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</si>
  <si>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</si>
  <si>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</si>
  <si>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</si>
  <si>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</si>
  <si>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</si>
  <si>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</si>
  <si>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</si>
  <si>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</si>
  <si>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</si>
  <si>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</si>
  <si>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</si>
  <si>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</si>
  <si>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</si>
  <si>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</si>
  <si>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</si>
  <si>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</si>
  <si>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</si>
  <si>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</si>
  <si>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</si>
  <si>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</si>
  <si>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</si>
  <si>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</si>
  <si>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</si>
  <si>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</si>
  <si>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</si>
  <si>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</si>
  <si>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</si>
  <si>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</si>
  <si>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</si>
  <si>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</si>
  <si>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</si>
  <si>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</si>
  <si>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</si>
  <si>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</si>
  <si>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</si>
  <si>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</si>
  <si>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</si>
  <si>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</si>
  <si>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</si>
  <si>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</si>
  <si>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</si>
  <si>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</si>
  <si>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</si>
  <si>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</si>
  <si>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</si>
  <si>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</si>
  <si>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</si>
  <si>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</si>
  <si>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</si>
  <si>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</si>
  <si>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</si>
  <si>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</si>
  <si>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</si>
  <si>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</si>
  <si>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</si>
  <si>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</si>
  <si>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</si>
  <si>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</si>
  <si>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</si>
  <si>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</si>
  <si>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</si>
  <si>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</si>
  <si>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</si>
  <si>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</si>
  <si>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</si>
  <si>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</si>
  <si>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</si>
  <si>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</si>
  <si>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</si>
  <si>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</si>
  <si>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</si>
  <si>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</si>
  <si>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</si>
  <si>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</si>
  <si>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</si>
  <si>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</si>
  <si>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</si>
  <si>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</si>
  <si>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</si>
  <si>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</si>
  <si>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</si>
  <si>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</si>
  <si>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</si>
  <si>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</si>
  <si>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</si>
  <si>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</si>
  <si>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</si>
  <si>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</si>
  <si>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</si>
  <si>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</si>
  <si>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</si>
  <si>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</si>
  <si>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</si>
  <si>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</si>
  <si>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</si>
  <si>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</si>
  <si>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</si>
  <si>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</si>
  <si>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</si>
  <si>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</si>
  <si>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</si>
  <si>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</si>
  <si>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</si>
  <si>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</si>
  <si>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</si>
  <si>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</si>
  <si>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</si>
  <si>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</si>
  <si>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</si>
  <si>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</si>
  <si>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</si>
  <si>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</si>
  <si>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</si>
  <si>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</si>
  <si>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</si>
  <si>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</si>
  <si>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</si>
  <si>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</si>
  <si>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</si>
  <si>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</si>
  <si>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</si>
  <si>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</si>
  <si>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</si>
  <si>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</si>
  <si>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</si>
  <si>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</si>
  <si>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</si>
  <si>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</si>
  <si>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</si>
  <si>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</si>
  <si>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</si>
  <si>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</si>
  <si>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</si>
  <si>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</si>
  <si>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</si>
  <si>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</si>
  <si>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</si>
  <si>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</si>
  <si>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</si>
  <si>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</si>
  <si>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</si>
  <si>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</si>
  <si>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</si>
  <si>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</si>
  <si>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</si>
  <si>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</si>
  <si>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</si>
  <si>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</si>
  <si>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</si>
  <si>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</si>
  <si>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</si>
  <si>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</si>
  <si>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</si>
  <si>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</si>
  <si>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</si>
  <si>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</si>
  <si>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</si>
  <si>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</si>
  <si>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</si>
  <si>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</si>
  <si>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</si>
  <si>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</si>
  <si>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</si>
  <si>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</si>
  <si>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</si>
  <si>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</si>
  <si>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</si>
  <si>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</si>
  <si>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</si>
  <si>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</si>
  <si>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</si>
  <si>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</si>
  <si>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</si>
  <si>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</si>
  <si>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</si>
  <si>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</si>
  <si>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</si>
  <si>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</si>
  <si>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</si>
  <si>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</si>
  <si>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</si>
  <si>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</si>
  <si>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</si>
  <si>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</si>
  <si>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</si>
  <si>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</si>
  <si>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</si>
  <si>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</si>
  <si>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</si>
  <si>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</si>
  <si>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</si>
  <si>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</si>
  <si>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</si>
  <si>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</si>
  <si>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</si>
  <si>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</si>
  <si>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</si>
  <si>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</si>
  <si>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</si>
  <si>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</si>
  <si>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</si>
  <si>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</si>
  <si>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</si>
  <si>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</si>
  <si>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</si>
  <si>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</si>
  <si>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</si>
  <si>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</si>
  <si>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</si>
  <si>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</si>
  <si>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</si>
  <si>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</si>
  <si>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</si>
  <si>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</si>
  <si>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</si>
  <si>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</si>
  <si>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</si>
  <si>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</si>
  <si>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</si>
  <si>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</si>
  <si>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</si>
  <si>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</si>
  <si>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</si>
  <si>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</si>
  <si>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</si>
  <si>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</si>
  <si>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</si>
  <si>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</si>
  <si>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</si>
  <si>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</si>
  <si>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</si>
  <si>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</si>
  <si>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</si>
  <si>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</si>
  <si>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</si>
  <si>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</si>
  <si>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</si>
  <si>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</si>
  <si>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</si>
  <si>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</si>
  <si>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</si>
  <si>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</si>
  <si>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</si>
  <si>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</si>
  <si>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</si>
  <si>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</si>
  <si>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</si>
  <si>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</si>
  <si>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</si>
  <si>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</si>
  <si>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</si>
  <si>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</si>
  <si>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</si>
  <si>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</si>
  <si>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</si>
  <si>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</si>
  <si>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</si>
  <si>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</si>
  <si>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</si>
  <si>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</si>
  <si>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</si>
  <si>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</si>
  <si>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</si>
  <si>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</si>
  <si>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</si>
  <si>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</si>
  <si>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</si>
  <si>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</si>
  <si>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</si>
  <si>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</si>
  <si>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</si>
  <si>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</si>
  <si>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</si>
  <si>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</si>
  <si>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</si>
  <si>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</si>
  <si>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</si>
  <si>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</si>
  <si>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</si>
  <si>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</si>
  <si>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</si>
  <si>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</si>
  <si>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</si>
  <si>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</si>
  <si>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</si>
  <si>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</si>
  <si>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</si>
  <si>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</si>
  <si>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</si>
  <si>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</si>
  <si>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</si>
  <si>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</si>
  <si>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</si>
  <si>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</si>
  <si>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</si>
  <si>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</si>
  <si>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</si>
  <si>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</si>
  <si>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</si>
  <si>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</si>
  <si>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</si>
  <si>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</si>
  <si>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</si>
  <si>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</si>
  <si>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</si>
  <si>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</si>
  <si>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</si>
  <si>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</si>
  <si>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</si>
  <si>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</si>
  <si>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</si>
  <si>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</si>
  <si>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</si>
  <si>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</si>
  <si>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</si>
  <si>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</si>
  <si>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</si>
  <si>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</si>
  <si>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</si>
  <si>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</si>
  <si>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</si>
  <si>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</si>
  <si>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</si>
  <si>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</si>
  <si>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</si>
  <si>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</si>
  <si>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</si>
  <si>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</si>
  <si>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</si>
  <si>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</si>
  <si>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</si>
  <si>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</si>
  <si>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</si>
  <si>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</si>
  <si>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</si>
  <si>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</si>
  <si>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</si>
  <si>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</si>
  <si>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</si>
  <si>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</si>
  <si>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</si>
  <si>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</si>
  <si>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</si>
  <si>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</si>
  <si>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</si>
  <si>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</si>
  <si>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</si>
  <si>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</si>
  <si>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</si>
  <si>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</si>
  <si>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</si>
  <si>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</si>
  <si>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</si>
  <si>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</si>
  <si>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</si>
  <si>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</si>
  <si>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</si>
  <si>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</si>
  <si>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</si>
  <si>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</si>
  <si>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</si>
  <si>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</si>
  <si>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</si>
  <si>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</si>
  <si>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</si>
  <si>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</si>
  <si>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</si>
  <si>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</si>
  <si>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</si>
  <si>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</si>
  <si>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</si>
  <si>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</si>
  <si>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</si>
  <si>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</si>
  <si>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</si>
  <si>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</si>
  <si>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</si>
  <si>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</si>
  <si>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</si>
  <si>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</si>
  <si>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</si>
  <si>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</si>
  <si>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</si>
  <si>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</si>
  <si>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</si>
  <si>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</si>
  <si>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</si>
  <si>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</si>
  <si>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</si>
  <si>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</si>
  <si>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</si>
  <si>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</si>
  <si>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</si>
  <si>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</si>
  <si>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</si>
  <si>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</si>
  <si>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</si>
  <si>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</si>
  <si>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</si>
  <si>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</si>
  <si>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</si>
  <si>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</si>
  <si>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</si>
  <si>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</si>
  <si>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</si>
  <si>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</si>
  <si>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</si>
  <si>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</si>
  <si>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</si>
  <si>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</si>
  <si>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</si>
  <si>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</si>
  <si>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</si>
  <si>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</si>
  <si>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</si>
  <si>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</si>
  <si>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</si>
  <si>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</si>
  <si>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</si>
  <si>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</si>
  <si>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</si>
  <si>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</si>
  <si>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</si>
  <si>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</si>
  <si>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</si>
  <si>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</si>
  <si>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</si>
  <si>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</si>
  <si>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</si>
  <si>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</si>
  <si>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</si>
  <si>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</si>
  <si>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</si>
  <si>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</si>
  <si>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</si>
  <si>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</si>
  <si>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</si>
  <si>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</si>
  <si>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</si>
  <si>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</si>
  <si>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</si>
  <si>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</si>
  <si>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</si>
  <si>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</si>
  <si>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</si>
  <si>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</si>
  <si>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</si>
  <si>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</si>
  <si>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</si>
  <si>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</si>
  <si>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</si>
  <si>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</si>
  <si>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</si>
  <si>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</si>
  <si>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</si>
  <si>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</si>
  <si>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</si>
  <si>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</si>
  <si>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</si>
  <si>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</si>
  <si>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</si>
  <si>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</si>
  <si>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</si>
  <si>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</si>
  <si>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</si>
  <si>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</si>
  <si>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</si>
  <si>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</si>
  <si>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</si>
  <si>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</si>
  <si>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</si>
  <si>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</si>
  <si>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</si>
  <si>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</si>
  <si>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</si>
  <si>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</si>
  <si>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</si>
  <si>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</si>
  <si>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</si>
  <si>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</si>
  <si>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</si>
  <si>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</si>
  <si>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</si>
  <si>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</si>
  <si>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</si>
  <si>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</si>
  <si>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</si>
  <si>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</si>
  <si>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</si>
  <si>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</si>
  <si>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</si>
  <si>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</si>
  <si>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</si>
  <si>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</si>
  <si>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</si>
  <si>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</si>
  <si>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</si>
  <si>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</si>
  <si>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</si>
  <si>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</si>
  <si>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</si>
  <si>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</si>
  <si>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</si>
  <si>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</si>
  <si>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</si>
  <si>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</si>
  <si>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</si>
  <si>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</si>
  <si>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</si>
  <si>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</si>
  <si>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</si>
  <si>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</si>
  <si>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</si>
  <si>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</si>
  <si>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</si>
  <si>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</si>
  <si>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</si>
  <si>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</si>
  <si>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</si>
  <si>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</si>
  <si>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</si>
  <si>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</si>
  <si>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</si>
  <si>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</si>
  <si>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</si>
  <si>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</si>
  <si>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</si>
  <si>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</si>
  <si>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</si>
  <si>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</si>
  <si>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</si>
  <si>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</si>
  <si>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</si>
  <si>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</si>
  <si>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</si>
  <si>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</si>
  <si>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</si>
  <si>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</si>
  <si>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</si>
  <si>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</si>
  <si>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</si>
  <si>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</si>
  <si>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</si>
  <si>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</si>
  <si>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</si>
  <si>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</si>
  <si>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</si>
  <si>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</si>
  <si>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</si>
  <si>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</si>
  <si>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</si>
  <si>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</si>
  <si>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</si>
  <si>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</si>
  <si>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</si>
  <si>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</si>
  <si>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</si>
  <si>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</si>
  <si>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</si>
  <si>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</si>
  <si>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</si>
  <si>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</si>
  <si>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</si>
  <si>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</si>
  <si>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</si>
  <si>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</si>
  <si>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</si>
  <si>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</si>
  <si>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</si>
  <si>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</si>
  <si>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</si>
  <si>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</si>
  <si>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</si>
  <si>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</si>
  <si>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</si>
  <si>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</si>
  <si>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</si>
  <si>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</si>
  <si>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</si>
  <si>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</si>
  <si>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</si>
  <si>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</si>
  <si>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</si>
  <si>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</si>
  <si>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</si>
  <si>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</si>
  <si>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</si>
  <si>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</si>
  <si>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</si>
  <si>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</si>
  <si>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</si>
  <si>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</si>
  <si>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</si>
  <si>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</si>
  <si>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</si>
  <si>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</si>
  <si>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</si>
  <si>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</si>
  <si>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</si>
  <si>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</si>
  <si>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</si>
  <si>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</si>
  <si>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</si>
  <si>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</si>
  <si>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</si>
  <si>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</si>
  <si>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</si>
  <si>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</si>
  <si>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</si>
  <si>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</si>
  <si>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</si>
  <si>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</si>
  <si>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</si>
  <si>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</si>
  <si>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</si>
  <si>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</si>
  <si>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</si>
  <si>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</si>
  <si>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</si>
  <si>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</si>
  <si>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</si>
  <si>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</si>
  <si>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</si>
  <si>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</si>
  <si>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</si>
  <si>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</si>
  <si>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</si>
  <si>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</si>
  <si>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</si>
  <si>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</si>
  <si>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</si>
  <si>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</si>
  <si>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</si>
  <si>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</si>
  <si>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</si>
  <si>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</si>
  <si>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</si>
  <si>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</si>
  <si>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</si>
  <si>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</si>
  <si>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</si>
  <si>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</si>
  <si>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</si>
  <si>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</si>
  <si>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</si>
  <si>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</si>
  <si>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</si>
  <si>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</si>
  <si>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</si>
  <si>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</si>
  <si>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</si>
  <si>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</si>
  <si>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</si>
  <si>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</si>
  <si>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</si>
  <si>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</si>
  <si>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</si>
  <si>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</si>
  <si>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</si>
  <si>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</si>
  <si>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</si>
  <si>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</si>
  <si>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</si>
  <si>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</si>
  <si>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</si>
  <si>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</si>
  <si>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</si>
  <si>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</si>
  <si>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</si>
  <si>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</si>
  <si>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</si>
  <si>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</si>
  <si>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</si>
  <si>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</si>
  <si>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</si>
  <si>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</si>
  <si>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</si>
  <si>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</si>
  <si>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</si>
  <si>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</si>
  <si>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</si>
  <si>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</si>
  <si>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</si>
  <si>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</si>
  <si>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</si>
  <si>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</si>
  <si>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</si>
  <si>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</si>
  <si>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</si>
  <si>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</si>
  <si>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</si>
  <si>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</si>
  <si>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</si>
  <si>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</si>
  <si>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</si>
  <si>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</si>
  <si>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</si>
  <si>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</si>
  <si>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</si>
  <si>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</si>
  <si>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</si>
  <si>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</si>
  <si>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</si>
  <si>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</si>
  <si>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</si>
  <si>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</si>
  <si>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</si>
  <si>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</si>
  <si>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</si>
  <si>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</si>
  <si>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</si>
  <si>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</si>
  <si>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</si>
  <si>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</si>
  <si>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</si>
  <si>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</si>
  <si>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</si>
  <si>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</si>
  <si>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</si>
  <si>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</si>
  <si>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</si>
  <si>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</si>
  <si>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</si>
  <si>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</si>
  <si>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</si>
  <si>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</si>
  <si>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</si>
  <si>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</si>
  <si>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</si>
  <si>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</si>
  <si>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</si>
  <si>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</si>
  <si>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</si>
  <si>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</si>
  <si>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</si>
  <si>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</si>
  <si>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</si>
  <si>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</si>
  <si>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</si>
  <si>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</si>
  <si>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</si>
  <si>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</si>
  <si>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</si>
  <si>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</si>
  <si>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</si>
  <si>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</si>
  <si>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</si>
  <si>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</si>
  <si>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</si>
  <si>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</si>
  <si>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</si>
  <si>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</si>
  <si>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</si>
  <si>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</si>
  <si>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</si>
  <si>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</si>
  <si>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</si>
  <si>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</si>
  <si>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</si>
  <si>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</si>
  <si>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</si>
  <si>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</si>
  <si>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</si>
  <si>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</si>
  <si>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</si>
  <si>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</si>
  <si>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</si>
  <si>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</si>
  <si>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</si>
  <si>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</si>
  <si>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</si>
  <si>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</si>
  <si>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</si>
  <si>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</si>
  <si>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</si>
  <si>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</si>
  <si>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</si>
  <si>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</si>
  <si>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</si>
  <si>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</si>
  <si>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</si>
  <si>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</si>
  <si>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</si>
  <si>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</si>
  <si>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</si>
  <si>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</si>
  <si>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</si>
  <si>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</si>
  <si>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</si>
  <si>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</si>
  <si>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</si>
  <si>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</si>
  <si>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</si>
  <si>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</si>
  <si>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</si>
  <si>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</si>
  <si>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</si>
  <si>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</si>
  <si>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</si>
  <si>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</si>
  <si>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</si>
  <si>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</si>
  <si>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</si>
  <si>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</si>
  <si>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</si>
  <si>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</si>
  <si>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</si>
  <si>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</si>
  <si>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</si>
  <si>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</si>
  <si>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</si>
  <si>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</si>
  <si>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</si>
  <si>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</si>
  <si>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</si>
  <si>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</si>
  <si>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</si>
  <si>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</si>
  <si>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</si>
  <si>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</si>
  <si>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</si>
  <si>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</si>
  <si>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</si>
  <si>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</si>
  <si>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</si>
  <si>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</si>
  <si>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</si>
  <si>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</si>
  <si>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</si>
  <si>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</si>
  <si>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</si>
  <si>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</si>
  <si>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</si>
  <si>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</si>
  <si>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</si>
  <si>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</si>
  <si>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</si>
  <si>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</si>
  <si>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</si>
  <si>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</si>
  <si>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</si>
  <si>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</si>
  <si>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</si>
  <si>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</si>
  <si>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</si>
  <si>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</si>
  <si>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</si>
  <si>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</si>
  <si>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</si>
  <si>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</si>
  <si>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</si>
  <si>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</si>
  <si>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</si>
  <si>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</si>
  <si>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</si>
  <si>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</si>
  <si>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</si>
  <si>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</si>
  <si>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</si>
  <si>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</si>
  <si>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</si>
  <si>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</si>
  <si>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</si>
  <si>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</si>
  <si>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</si>
  <si>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</si>
  <si>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</si>
  <si>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</si>
  <si>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</si>
  <si>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</si>
  <si>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</si>
  <si>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</si>
  <si>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</si>
  <si>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</si>
  <si>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</si>
  <si>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</si>
  <si>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</si>
  <si>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</si>
  <si>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</si>
  <si>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</si>
  <si>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</si>
  <si>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</si>
  <si>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</si>
  <si>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</si>
  <si>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</si>
  <si>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</si>
  <si>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</si>
  <si>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</si>
  <si>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</si>
  <si>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</si>
  <si>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</si>
  <si>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</si>
  <si>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</si>
  <si>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</si>
  <si>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</si>
  <si>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</si>
  <si>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</si>
  <si>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</si>
  <si>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</si>
  <si>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</si>
  <si>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</si>
  <si>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</si>
  <si>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</si>
  <si>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</si>
  <si>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</si>
  <si>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</si>
  <si>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</si>
  <si>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</si>
  <si>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</si>
  <si>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</si>
  <si>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</si>
  <si>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</si>
  <si>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</si>
  <si>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</si>
  <si>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</si>
  <si>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</si>
  <si>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</si>
  <si>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</si>
  <si>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</si>
  <si>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</si>
  <si>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</si>
  <si>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</si>
  <si>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</si>
  <si>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</si>
  <si>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</si>
  <si>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</si>
  <si>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</si>
  <si>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</si>
  <si>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</si>
  <si>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</si>
  <si>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</si>
  <si>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</si>
  <si>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</si>
  <si>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</si>
  <si>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</si>
  <si>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</si>
  <si>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</si>
  <si>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</si>
  <si>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</si>
  <si>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</si>
  <si>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</si>
  <si>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</si>
  <si>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</si>
  <si>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</si>
  <si>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</si>
  <si>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</si>
  <si>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</si>
  <si>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</si>
  <si>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</si>
  <si>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</si>
  <si>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</si>
  <si>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</si>
  <si>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</si>
  <si>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</si>
  <si>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</si>
  <si>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</si>
  <si>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</si>
  <si>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</si>
  <si>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</si>
  <si>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</si>
  <si>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</si>
  <si>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</si>
  <si>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</si>
  <si>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</si>
  <si>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</si>
  <si>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</si>
  <si>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</si>
  <si>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</si>
  <si>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</si>
  <si>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</si>
  <si>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</si>
  <si>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</si>
  <si>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</si>
  <si>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</si>
  <si>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</si>
  <si>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</si>
  <si>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</si>
  <si>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</si>
  <si>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</si>
  <si>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</si>
  <si>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</si>
  <si>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</si>
  <si>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</si>
  <si>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</si>
  <si>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</si>
  <si>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</si>
  <si>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</si>
  <si>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</si>
  <si>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</si>
  <si>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</si>
  <si>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</si>
  <si>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</si>
  <si>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</si>
  <si>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</si>
  <si>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</si>
  <si>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</si>
  <si>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</si>
  <si>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</si>
  <si>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</si>
  <si>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</si>
  <si>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</si>
  <si>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</si>
  <si>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</si>
  <si>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</si>
  <si>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</si>
  <si>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</si>
  <si>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</si>
  <si>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</si>
  <si>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</si>
  <si>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</si>
  <si>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</si>
  <si>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</si>
  <si>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</si>
  <si>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</si>
  <si>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</si>
  <si>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</si>
  <si>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</si>
  <si>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</si>
  <si>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</si>
  <si>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</si>
  <si>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</si>
  <si>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</si>
  <si>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</si>
  <si>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</si>
  <si>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</si>
  <si>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</si>
  <si>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</si>
  <si>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</si>
  <si>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</si>
  <si>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</si>
  <si>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</si>
  <si>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</si>
  <si>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</si>
  <si>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</si>
  <si>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</si>
  <si>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</si>
  <si>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</si>
  <si>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</si>
  <si>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</si>
  <si>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</si>
  <si>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</si>
  <si>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</si>
  <si>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</si>
  <si>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</si>
  <si>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</si>
  <si>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</si>
  <si>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</si>
  <si>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</si>
  <si>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</si>
  <si>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</si>
  <si>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</si>
  <si>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</si>
  <si>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</si>
  <si>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</si>
  <si>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</si>
  <si>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</si>
  <si>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</si>
  <si>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</si>
  <si>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</si>
  <si>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</si>
  <si>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</si>
  <si>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</si>
  <si>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</si>
  <si>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</si>
  <si>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</si>
  <si>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</si>
  <si>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</si>
  <si>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</si>
  <si>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</si>
  <si>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</si>
  <si>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</si>
  <si>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</si>
  <si>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</si>
  <si>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</si>
  <si>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</si>
  <si>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</si>
  <si>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</si>
  <si>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</si>
  <si>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</si>
  <si>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</si>
  <si>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</si>
  <si>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</si>
  <si>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</si>
  <si>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</si>
  <si>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</si>
  <si>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</si>
  <si>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</si>
  <si>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</si>
  <si>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</si>
  <si>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</si>
  <si>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</si>
  <si>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</si>
  <si>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</si>
  <si>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</si>
  <si>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</si>
  <si>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</si>
  <si>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</si>
  <si>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</si>
  <si>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</si>
  <si>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</si>
  <si>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</si>
  <si>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</si>
  <si>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</si>
  <si>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</si>
  <si>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</si>
  <si>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</si>
  <si>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</si>
  <si>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</si>
  <si>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</si>
  <si>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</si>
  <si>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</si>
  <si>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</si>
  <si>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</si>
  <si>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</si>
  <si>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</si>
  <si>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</si>
  <si>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</si>
  <si>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</si>
  <si>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</si>
  <si>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</si>
  <si>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</si>
  <si>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</si>
  <si>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</si>
  <si>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</si>
  <si>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</si>
  <si>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</si>
  <si>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</si>
  <si>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</si>
  <si>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</si>
  <si>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</si>
  <si>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</si>
  <si>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</si>
  <si>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</si>
  <si>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</si>
  <si>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</si>
  <si>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</si>
  <si>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</si>
  <si>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</si>
  <si>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</si>
  <si>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</si>
  <si>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</si>
  <si>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</si>
  <si>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</si>
  <si>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</si>
  <si>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</si>
  <si>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</si>
  <si>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</si>
  <si>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</si>
  <si>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</si>
  <si>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</si>
  <si>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</si>
  <si>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</si>
  <si>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</si>
  <si>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</si>
  <si>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</si>
  <si>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</si>
  <si>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</si>
  <si>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</si>
  <si>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</si>
  <si>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</si>
  <si>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</si>
  <si>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</si>
  <si>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</si>
  <si>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</si>
  <si>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</si>
  <si>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</si>
  <si>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</si>
  <si>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</si>
  <si>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</si>
  <si>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</si>
  <si>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</si>
  <si>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</si>
  <si>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</si>
  <si>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</si>
  <si>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</si>
  <si>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</si>
  <si>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</si>
  <si>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</si>
  <si>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</si>
  <si>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</si>
  <si>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</si>
  <si>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</si>
  <si>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</si>
  <si>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</si>
  <si>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</si>
  <si>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</si>
  <si>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</si>
  <si>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</si>
  <si>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</si>
  <si>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</si>
  <si>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</si>
  <si>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</si>
  <si>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</si>
  <si>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</si>
  <si>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</si>
  <si>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</si>
  <si>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</si>
  <si>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</si>
  <si>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</si>
  <si>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</si>
  <si>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</si>
  <si>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</si>
  <si>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</si>
  <si>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</si>
  <si>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</si>
  <si>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</si>
  <si>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</si>
  <si>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</si>
  <si>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</si>
  <si>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</si>
  <si>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</si>
  <si>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</si>
  <si>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</si>
  <si>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</si>
  <si>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</si>
  <si>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</si>
  <si>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</si>
  <si>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</si>
  <si>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</si>
  <si>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</si>
  <si>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</si>
  <si>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</si>
  <si>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</si>
  <si>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</si>
  <si>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</si>
  <si>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</si>
  <si>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</si>
  <si>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</si>
  <si>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</si>
  <si>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</si>
  <si>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</si>
  <si>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</si>
  <si>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</si>
  <si>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</si>
  <si>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</si>
  <si>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</si>
  <si>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</si>
  <si>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</si>
  <si>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</si>
  <si>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</si>
  <si>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</si>
  <si>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</si>
  <si>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</si>
  <si>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</si>
  <si>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</si>
  <si>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</si>
  <si>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</si>
  <si>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</si>
  <si>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</si>
  <si>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</si>
  <si>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</si>
  <si>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</si>
  <si>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</si>
  <si>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</si>
  <si>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</si>
  <si>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</si>
  <si>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</si>
  <si>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</si>
  <si>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</si>
  <si>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</si>
  <si>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</si>
  <si>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</si>
  <si>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</si>
  <si>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</si>
  <si>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</si>
  <si>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</si>
  <si>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</si>
  <si>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</si>
  <si>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</si>
  <si>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</si>
  <si>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</si>
  <si>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</si>
  <si>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</si>
  <si>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</si>
  <si>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</si>
  <si>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</si>
  <si>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</si>
  <si>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</si>
  <si>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</si>
  <si>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</si>
  <si>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</si>
  <si>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</si>
  <si>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</si>
  <si>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</si>
  <si>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</si>
  <si>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</si>
  <si>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</si>
  <si>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</si>
  <si>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</si>
  <si>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</si>
  <si>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</si>
  <si>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</si>
  <si>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</si>
  <si>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</si>
  <si>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</si>
  <si>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</si>
  <si>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</si>
  <si>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</si>
  <si>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</si>
  <si>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</si>
  <si>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</si>
  <si>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</si>
  <si>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</si>
  <si>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</si>
  <si>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</si>
  <si>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</si>
  <si>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</si>
  <si>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</si>
  <si>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</si>
  <si>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</si>
  <si>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</si>
  <si>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</si>
  <si>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</si>
  <si>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</si>
  <si>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</si>
  <si>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</si>
  <si>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</si>
  <si>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</si>
  <si>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</si>
  <si>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</si>
  <si>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</si>
  <si>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</si>
  <si>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</si>
  <si>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</si>
  <si>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</si>
  <si>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</si>
  <si>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</si>
  <si>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</si>
  <si>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</si>
  <si>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</si>
  <si>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</si>
  <si>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</si>
  <si>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</si>
  <si>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</si>
  <si>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</si>
  <si>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</si>
  <si>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</si>
  <si>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</si>
  <si>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</si>
  <si>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</si>
  <si>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</si>
  <si>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</si>
  <si>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</si>
  <si>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</si>
  <si>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</si>
  <si>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</si>
  <si>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</si>
  <si>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</si>
  <si>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</si>
  <si>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</si>
  <si>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</si>
  <si>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</si>
  <si>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</si>
  <si>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</si>
  <si>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</si>
  <si>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</si>
  <si>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</si>
  <si>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</si>
  <si>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</si>
  <si>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</si>
  <si>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</si>
  <si>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</si>
  <si>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</si>
  <si>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</si>
  <si>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</si>
  <si>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</si>
  <si>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</si>
  <si>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</si>
  <si>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</si>
  <si>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</si>
  <si>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</si>
  <si>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</si>
  <si>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</si>
  <si>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</si>
  <si>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</si>
  <si>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</si>
  <si>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</si>
  <si>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</si>
  <si>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</si>
  <si>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</si>
  <si>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</si>
  <si>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</si>
  <si>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</si>
  <si>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</si>
  <si>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</si>
  <si>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</si>
  <si>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</si>
  <si>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</si>
  <si>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</si>
  <si>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</si>
  <si>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</si>
  <si>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</si>
  <si>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</si>
  <si>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</si>
  <si>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</si>
  <si>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</si>
  <si>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</si>
  <si>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</si>
  <si>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</si>
  <si>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</si>
  <si>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</si>
  <si>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</si>
  <si>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</si>
  <si>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</si>
  <si>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</si>
  <si>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</si>
  <si>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</si>
  <si>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</si>
  <si>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</si>
  <si>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</si>
  <si>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</si>
  <si>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</si>
  <si>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</si>
  <si>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</si>
  <si>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</si>
  <si>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</si>
  <si>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</si>
  <si>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</si>
  <si>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</si>
  <si>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</si>
  <si>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</si>
  <si>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</si>
  <si>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</si>
  <si>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</si>
  <si>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</si>
  <si>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</si>
  <si>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</si>
  <si>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</si>
  <si>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</si>
  <si>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</si>
  <si>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</si>
  <si>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</si>
  <si>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</si>
  <si>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</si>
  <si>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</si>
  <si>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</si>
  <si>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</si>
  <si>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</si>
  <si>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</si>
  <si>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</si>
  <si>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</si>
  <si>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</si>
  <si>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</si>
  <si>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</si>
  <si>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</si>
  <si>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</si>
  <si>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</si>
  <si>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</si>
  <si>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</si>
  <si>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</si>
  <si>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</si>
  <si>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</si>
  <si>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</si>
  <si>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</si>
  <si>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</si>
  <si>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</si>
  <si>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</si>
  <si>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</si>
  <si>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</si>
  <si>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</si>
  <si>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</si>
  <si>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</si>
  <si>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</si>
  <si>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</si>
  <si>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</si>
  <si>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</si>
  <si>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</si>
  <si>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</si>
  <si>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</si>
  <si>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</si>
  <si>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</si>
  <si>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</si>
  <si>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</si>
  <si>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</si>
  <si>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</si>
  <si>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</si>
  <si>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</si>
  <si>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</si>
  <si>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</si>
  <si>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</si>
  <si>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</si>
  <si>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</si>
  <si>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</si>
  <si>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</si>
  <si>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</si>
  <si>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</si>
  <si>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</si>
  <si>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</si>
  <si>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</si>
  <si>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</si>
  <si>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</si>
  <si>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</si>
  <si>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</si>
  <si>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</si>
  <si>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</si>
  <si>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</si>
  <si>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</si>
  <si>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</si>
  <si>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</si>
  <si>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</si>
  <si>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</si>
  <si>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</si>
  <si>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</si>
  <si>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</si>
  <si>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</si>
  <si>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</si>
  <si>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</si>
  <si>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</si>
  <si>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</si>
  <si>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</si>
  <si>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</si>
  <si>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</si>
  <si>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</si>
  <si>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</si>
  <si>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</si>
  <si>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</si>
  <si>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</si>
  <si>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</si>
  <si>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</si>
  <si>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</si>
  <si>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</si>
  <si>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</si>
  <si>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</si>
  <si>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</si>
  <si>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</si>
  <si>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</si>
  <si>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</si>
  <si>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</si>
  <si>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</si>
  <si>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</si>
  <si>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</si>
  <si>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</si>
  <si>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</si>
  <si>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</si>
  <si>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</si>
  <si>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</si>
  <si>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</si>
  <si>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</si>
  <si>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</si>
  <si>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</si>
  <si>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</si>
  <si>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</si>
  <si>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</si>
  <si>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</si>
  <si>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</si>
  <si>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</si>
  <si>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</si>
  <si>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</si>
  <si>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</si>
  <si>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</si>
  <si>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</si>
  <si>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</si>
  <si>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</si>
  <si>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</si>
  <si>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</si>
  <si>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</si>
  <si>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</si>
  <si>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</si>
  <si>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</si>
  <si>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</si>
  <si>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</si>
  <si>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</si>
  <si>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</si>
  <si>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</si>
  <si>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</si>
  <si>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</si>
  <si>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</si>
  <si>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</si>
  <si>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</si>
  <si>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</si>
  <si>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</si>
  <si>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</si>
  <si>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</si>
  <si>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</si>
  <si>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</si>
  <si>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</si>
  <si>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</si>
  <si>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</si>
  <si>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</si>
  <si>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</si>
  <si>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</si>
  <si>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</si>
  <si>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</si>
  <si>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</si>
  <si>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</si>
  <si>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</si>
  <si>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</si>
  <si>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</si>
  <si>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</si>
  <si>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</si>
  <si>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</si>
  <si>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</si>
  <si>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</si>
  <si>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</si>
  <si>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</si>
  <si>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</si>
  <si>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</si>
  <si>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</si>
  <si>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</si>
  <si>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</si>
  <si>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</si>
  <si>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</si>
  <si>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</si>
  <si>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</si>
  <si>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</si>
  <si>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</si>
  <si>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</si>
  <si>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</si>
  <si>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</si>
  <si>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</si>
  <si>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</si>
  <si>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</si>
  <si>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</si>
  <si>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</si>
  <si>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</si>
  <si>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</si>
  <si>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</si>
  <si>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</si>
  <si>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</si>
  <si>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</si>
  <si>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</si>
  <si>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</si>
  <si>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</si>
  <si>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</si>
  <si>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</si>
  <si>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</si>
  <si>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</si>
  <si>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</si>
  <si>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</si>
  <si>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</si>
  <si>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</si>
  <si>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</si>
  <si>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</si>
  <si>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</si>
  <si>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</si>
  <si>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</si>
  <si>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</si>
  <si>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</si>
  <si>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</si>
  <si>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</si>
  <si>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</si>
  <si>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</si>
  <si>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</si>
  <si>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</si>
  <si>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</si>
  <si>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</si>
  <si>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</si>
  <si>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</si>
  <si>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</si>
  <si>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</si>
  <si>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</si>
  <si>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</si>
  <si>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</si>
  <si>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</si>
  <si>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</si>
  <si>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</si>
  <si>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</si>
  <si>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</si>
  <si>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</si>
  <si>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</si>
  <si>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</si>
  <si>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</si>
  <si>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</si>
  <si>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</si>
  <si>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</si>
  <si>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</si>
  <si>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</si>
  <si>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</si>
  <si>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</si>
  <si>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</si>
  <si>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</si>
  <si>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</si>
  <si>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</si>
  <si>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</si>
  <si>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</si>
  <si>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</si>
  <si>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</si>
  <si>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</si>
  <si>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</si>
  <si>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</si>
  <si>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</si>
  <si>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</si>
  <si>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</si>
  <si>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</si>
  <si>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</si>
  <si>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</si>
  <si>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</si>
  <si>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</si>
  <si>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</si>
  <si>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</si>
  <si>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</si>
  <si>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</si>
  <si>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</si>
  <si>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</si>
  <si>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</si>
  <si>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</si>
  <si>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</si>
  <si>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</si>
  <si>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</si>
  <si>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</si>
  <si>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</si>
  <si>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</si>
  <si>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</si>
  <si>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</si>
  <si>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</si>
  <si>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</si>
  <si>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</si>
  <si>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</si>
  <si>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</si>
  <si>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</si>
  <si>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</si>
  <si>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</si>
  <si>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</si>
  <si>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</si>
  <si>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</si>
  <si>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</si>
  <si>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</si>
  <si>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</si>
  <si>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</si>
  <si>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</si>
  <si>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</si>
  <si>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</si>
  <si>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</si>
  <si>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</si>
  <si>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</si>
  <si>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</si>
  <si>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</si>
  <si>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</si>
  <si>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</si>
  <si>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</si>
  <si>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</si>
  <si>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</si>
  <si>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</si>
  <si>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</si>
  <si>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</si>
  <si>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</si>
  <si>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</si>
  <si>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</si>
  <si>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</si>
  <si>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</si>
  <si>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</si>
  <si>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</si>
  <si>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</si>
  <si>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</si>
  <si>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</si>
  <si>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</si>
  <si>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</si>
  <si>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</si>
  <si>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</si>
  <si>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</si>
  <si>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</si>
  <si>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</si>
  <si>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</si>
  <si>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</si>
  <si>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</si>
  <si>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</si>
  <si>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</si>
  <si>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</si>
  <si>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</si>
  <si>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</si>
  <si>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</si>
  <si>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</si>
  <si>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</si>
  <si>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</si>
  <si>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</si>
  <si>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</si>
  <si>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</si>
  <si>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</si>
  <si>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</si>
  <si>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</si>
  <si>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</si>
  <si>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</si>
  <si>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</si>
  <si>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</si>
  <si>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</si>
  <si>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</si>
  <si>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</si>
  <si>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</si>
  <si>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</si>
  <si>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</si>
  <si>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</si>
  <si>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</si>
  <si>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</si>
  <si>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</si>
  <si>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</si>
  <si>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</si>
  <si>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</si>
  <si>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</si>
  <si>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</si>
  <si>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</si>
  <si>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</si>
  <si>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</si>
  <si>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</si>
  <si>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</si>
  <si>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</si>
  <si>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</si>
  <si>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</si>
  <si>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</si>
  <si>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</si>
  <si>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</si>
  <si>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</si>
  <si>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</si>
  <si>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</si>
  <si>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</si>
  <si>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</si>
  <si>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</si>
  <si>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</si>
  <si>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</si>
  <si>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</si>
  <si>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</si>
  <si>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</si>
  <si>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</si>
  <si>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</si>
  <si>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</si>
  <si>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</si>
  <si>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</si>
  <si>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</si>
  <si>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</si>
  <si>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</si>
  <si>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</si>
  <si>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</si>
  <si>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</si>
  <si>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</si>
  <si>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</si>
  <si>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</si>
  <si>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</si>
  <si>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</si>
  <si>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</si>
  <si>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</si>
  <si>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</si>
  <si>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</si>
  <si>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</si>
  <si>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</si>
  <si>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</si>
  <si>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</si>
  <si>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</si>
  <si>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</si>
  <si>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</si>
  <si>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</si>
  <si>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</si>
  <si>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</si>
  <si>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</si>
  <si>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</si>
  <si>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</si>
  <si>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</si>
  <si>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</si>
  <si>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</si>
  <si>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</si>
  <si>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</si>
  <si>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</si>
  <si>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</si>
  <si>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</si>
  <si>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</si>
  <si>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</si>
  <si>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</si>
  <si>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</si>
  <si>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</si>
  <si>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</si>
  <si>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</si>
  <si>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</si>
  <si>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</si>
  <si>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</si>
  <si>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</si>
  <si>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</si>
  <si>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</si>
  <si>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</si>
  <si>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</si>
  <si>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</si>
  <si>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</si>
  <si>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</si>
  <si>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</si>
  <si>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</si>
  <si>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</si>
  <si>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</si>
  <si>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</si>
  <si>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</si>
  <si>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</si>
  <si>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</si>
  <si>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</si>
  <si>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</si>
  <si>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</si>
  <si>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</si>
  <si>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</si>
  <si>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</si>
  <si>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</si>
  <si>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</si>
  <si>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</si>
  <si>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</si>
  <si>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</si>
  <si>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</si>
  <si>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</si>
  <si>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</si>
  <si>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</si>
  <si>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</si>
  <si>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</si>
  <si>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</si>
  <si>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</si>
  <si>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</si>
  <si>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</si>
  <si>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</si>
  <si>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</si>
  <si>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</si>
  <si>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</si>
  <si>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</si>
  <si>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</si>
  <si>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</si>
  <si>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</si>
  <si>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</si>
  <si>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</si>
  <si>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</si>
  <si>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</si>
  <si>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</si>
  <si>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</si>
  <si>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</si>
  <si>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</si>
  <si>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</si>
  <si>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</si>
  <si>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</si>
  <si>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</si>
  <si>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</si>
  <si>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</si>
  <si>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</si>
  <si>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</si>
  <si>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</si>
  <si>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</si>
  <si>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</si>
  <si>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</si>
  <si>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</si>
  <si>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</si>
  <si>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</si>
  <si>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</si>
  <si>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</si>
  <si>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</si>
  <si>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</si>
  <si>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</si>
  <si>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</si>
  <si>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</si>
  <si>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</si>
  <si>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</si>
  <si>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</si>
  <si>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</si>
  <si>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</si>
  <si>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</si>
  <si>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</si>
  <si>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</si>
  <si>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</si>
  <si>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</si>
  <si>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</si>
  <si>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</si>
  <si>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</si>
  <si>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</si>
  <si>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</si>
  <si>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</si>
  <si>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</si>
  <si>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</si>
  <si>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</si>
  <si>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</si>
  <si>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</si>
  <si>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</si>
  <si>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</si>
  <si>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</si>
  <si>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</si>
  <si>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</si>
  <si>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</si>
  <si>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</si>
  <si>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</si>
  <si>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</si>
  <si>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</si>
  <si>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</si>
  <si>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</si>
  <si>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</si>
  <si>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</si>
  <si>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</si>
  <si>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</si>
  <si>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</si>
  <si>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</si>
  <si>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</si>
  <si>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</si>
  <si>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</si>
  <si>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</si>
  <si>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</si>
  <si>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</si>
  <si>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</si>
  <si>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</si>
  <si>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</si>
  <si>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</si>
  <si>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</si>
  <si>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</si>
  <si>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</si>
  <si>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</si>
  <si>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</si>
  <si>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</si>
  <si>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</si>
  <si>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</si>
  <si>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</si>
  <si>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</si>
  <si>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</si>
  <si>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</si>
  <si>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</si>
  <si>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</si>
  <si>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</si>
  <si>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</si>
  <si>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</si>
  <si>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</si>
  <si>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</si>
  <si>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</si>
  <si>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</si>
  <si>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</si>
  <si>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</si>
  <si>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</si>
  <si>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</si>
  <si>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</si>
  <si>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</si>
  <si>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</si>
  <si>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</si>
  <si>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</si>
  <si>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</si>
  <si>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</si>
  <si>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</si>
  <si>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</si>
  <si>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</si>
  <si>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</si>
  <si>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</si>
  <si>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</si>
  <si>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</si>
  <si>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</si>
  <si>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</si>
  <si>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</si>
  <si>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</si>
  <si>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</si>
  <si>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</si>
  <si>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</si>
  <si>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</si>
  <si>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</si>
  <si>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</si>
  <si>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</si>
  <si>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</si>
  <si>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</si>
  <si>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</si>
  <si>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</si>
  <si>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</si>
  <si>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</si>
  <si>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</si>
  <si>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</si>
  <si>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</si>
  <si>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</si>
  <si>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</si>
  <si>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</si>
  <si>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</si>
  <si>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</si>
  <si>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</si>
  <si>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</si>
  <si>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</si>
  <si>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</si>
  <si>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</si>
  <si>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</si>
  <si>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</si>
  <si>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</si>
  <si>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</si>
  <si>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</si>
  <si>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</si>
  <si>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</si>
  <si>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</si>
  <si>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</si>
  <si>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</si>
  <si>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</si>
  <si>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</si>
  <si>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</si>
  <si>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</si>
  <si>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</si>
  <si>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</si>
  <si>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</si>
  <si>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</si>
  <si>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</si>
  <si>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</si>
  <si>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</si>
  <si>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</si>
  <si>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</si>
  <si>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</si>
  <si>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</si>
  <si>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</si>
  <si>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</si>
  <si>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</si>
  <si>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</si>
  <si>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</si>
  <si>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</si>
  <si>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</si>
  <si>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</si>
  <si>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</si>
  <si>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</si>
  <si>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</si>
  <si>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</si>
  <si>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</si>
  <si>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</si>
  <si>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</si>
  <si>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</si>
  <si>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</si>
  <si>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</si>
  <si>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</si>
  <si>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</si>
  <si>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</si>
  <si>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</si>
  <si>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</si>
  <si>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</si>
  <si>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</si>
  <si>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</si>
  <si>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</si>
  <si>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</si>
  <si>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</si>
  <si>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</si>
  <si>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</si>
  <si>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</si>
  <si>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</si>
  <si>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</si>
  <si>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</si>
  <si>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</si>
  <si>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</si>
  <si>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</si>
  <si>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</si>
  <si>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</si>
  <si>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</si>
  <si>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</si>
  <si>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</si>
  <si>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</si>
  <si>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</si>
  <si>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</si>
  <si>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</si>
  <si>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</si>
  <si>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</si>
  <si>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</si>
  <si>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</si>
  <si>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</si>
  <si>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</si>
  <si>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</si>
  <si>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</si>
  <si>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</si>
  <si>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</si>
  <si>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</si>
  <si>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</si>
  <si>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</si>
  <si>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</si>
  <si>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</si>
  <si>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</si>
  <si>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</si>
  <si>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</si>
  <si>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</si>
  <si>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</si>
  <si>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</si>
  <si>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</si>
  <si>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</si>
  <si>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</si>
  <si>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</si>
  <si>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</si>
  <si>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</si>
  <si>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</si>
  <si>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</si>
  <si>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</si>
  <si>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</si>
  <si>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</si>
  <si>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</si>
  <si>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</si>
  <si>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</si>
  <si>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</si>
  <si>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</si>
  <si>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</si>
  <si>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</si>
  <si>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</si>
  <si>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</si>
  <si>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</si>
  <si>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</si>
  <si>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</si>
  <si>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</si>
  <si>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</si>
  <si>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</si>
  <si>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</si>
  <si>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</si>
  <si>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</si>
  <si>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</si>
  <si>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</si>
  <si>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</si>
  <si>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</si>
  <si>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</si>
  <si>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</si>
  <si>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</si>
  <si>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</si>
  <si>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</si>
  <si>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</si>
  <si>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</si>
  <si>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</si>
  <si>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</si>
  <si>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</si>
  <si>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</si>
  <si>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</si>
  <si>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</si>
  <si>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</si>
  <si>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</si>
  <si>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</si>
  <si>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</si>
  <si>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</si>
  <si>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</si>
  <si>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</si>
  <si>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</si>
  <si>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</si>
  <si>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</si>
  <si>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</si>
  <si>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</si>
  <si>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</si>
  <si>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</si>
  <si>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</si>
  <si>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</si>
  <si>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</si>
  <si>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</si>
  <si>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</si>
  <si>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</si>
  <si>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</si>
  <si>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</si>
  <si>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</si>
  <si>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</si>
  <si>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</si>
  <si>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</si>
  <si>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</si>
  <si>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</si>
  <si>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</si>
  <si>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</si>
  <si>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</si>
  <si>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</si>
  <si>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</si>
  <si>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</si>
  <si>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</si>
  <si>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</si>
  <si>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</si>
  <si>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</si>
  <si>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</si>
  <si>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</si>
  <si>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</si>
  <si>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</si>
  <si>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</si>
  <si>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</si>
  <si>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</si>
  <si>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</si>
  <si>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</si>
  <si>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</si>
  <si>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</si>
  <si>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</si>
  <si>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</si>
  <si>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</si>
  <si>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</si>
  <si>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</si>
  <si>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</si>
  <si>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</si>
  <si>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</si>
  <si>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</si>
  <si>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</si>
  <si>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</si>
  <si>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</si>
  <si>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</si>
  <si>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</si>
  <si>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</si>
  <si>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</si>
  <si>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</si>
  <si>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</si>
  <si>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</si>
  <si>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</si>
  <si>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</si>
  <si>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</si>
  <si>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</si>
  <si>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</si>
  <si>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</si>
  <si>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</si>
  <si>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</si>
  <si>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</si>
  <si>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</si>
  <si>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</si>
  <si>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</si>
  <si>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</si>
  <si>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</si>
  <si>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</si>
  <si>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</si>
  <si>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</si>
  <si>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</si>
  <si>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</si>
  <si>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</si>
  <si>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</si>
  <si>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</si>
  <si>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</si>
  <si>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</si>
  <si>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</si>
  <si>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</si>
  <si>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</si>
  <si>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</si>
  <si>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</si>
  <si>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</si>
  <si>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</si>
  <si>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</si>
  <si>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</si>
  <si>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</si>
  <si>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</si>
  <si>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</si>
  <si>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</si>
  <si>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</si>
  <si>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</si>
  <si>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</si>
  <si>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</si>
  <si>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</si>
  <si>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</si>
  <si>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</si>
  <si>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</si>
  <si>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</si>
  <si>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</si>
  <si>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</si>
  <si>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</si>
  <si>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</si>
  <si>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</si>
  <si>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</si>
  <si>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</si>
  <si>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</si>
  <si>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</si>
  <si>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</si>
  <si>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</si>
  <si>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</si>
  <si>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</si>
  <si>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</si>
  <si>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</si>
  <si>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</si>
  <si>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</si>
  <si>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</si>
  <si>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</si>
  <si>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</si>
  <si>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</si>
  <si>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</si>
  <si>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</si>
  <si>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</si>
  <si>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</si>
  <si>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</si>
  <si>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</si>
  <si>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</si>
  <si>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</si>
  <si>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</si>
  <si>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</si>
  <si>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</si>
  <si>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</si>
  <si>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</si>
  <si>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</si>
  <si>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</si>
  <si>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</si>
  <si>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</si>
  <si>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</si>
  <si>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</si>
  <si>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</si>
  <si>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</si>
  <si>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</si>
  <si>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</si>
  <si>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</si>
  <si>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</si>
  <si>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</si>
  <si>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</si>
  <si>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</si>
  <si>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</si>
  <si>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</si>
  <si>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</si>
  <si>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</si>
  <si>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</si>
  <si>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</si>
  <si>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</si>
  <si>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</si>
  <si>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</si>
  <si>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</si>
  <si>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</si>
  <si>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</si>
  <si>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</si>
  <si>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</si>
  <si>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</si>
  <si>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</si>
  <si>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</si>
  <si>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</si>
  <si>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</si>
  <si>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</si>
  <si>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</si>
  <si>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</si>
  <si>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</si>
  <si>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</si>
  <si>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</si>
  <si>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</si>
  <si>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</si>
  <si>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</si>
  <si>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</si>
  <si>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</si>
  <si>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</si>
  <si>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</si>
  <si>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</si>
  <si>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</si>
  <si>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</si>
  <si>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</si>
  <si>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</si>
  <si>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</si>
  <si>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</si>
  <si>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</si>
  <si>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</si>
  <si>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</si>
  <si>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</si>
  <si>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</si>
  <si>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</si>
  <si>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</si>
  <si>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</si>
  <si>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</si>
  <si>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</si>
  <si>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</si>
  <si>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</si>
  <si>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</si>
  <si>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</si>
  <si>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</si>
  <si>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</si>
  <si>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</si>
  <si>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</si>
  <si>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</si>
  <si>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</si>
  <si>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</si>
  <si>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</si>
  <si>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</si>
  <si>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</si>
  <si>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</si>
  <si>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</si>
  <si>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</si>
  <si>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</si>
  <si>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</si>
  <si>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</si>
  <si>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</si>
  <si>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</si>
  <si>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</si>
  <si>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</si>
  <si>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</si>
  <si>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</si>
  <si>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</si>
  <si>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</si>
  <si>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</si>
  <si>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</si>
  <si>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</si>
  <si>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</si>
  <si>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</si>
  <si>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</si>
  <si>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</si>
  <si>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</si>
  <si>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</si>
  <si>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</si>
  <si>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</si>
  <si>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</si>
  <si>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</si>
  <si>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</si>
  <si>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</si>
  <si>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</si>
  <si>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</si>
  <si>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</si>
  <si>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</si>
  <si>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</si>
  <si>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</si>
  <si>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</si>
  <si>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</si>
  <si>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</si>
  <si>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</si>
  <si>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</si>
  <si>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</si>
  <si>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</si>
  <si>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</si>
  <si>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</si>
  <si>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</si>
  <si>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</si>
  <si>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</si>
  <si>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</si>
  <si>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</si>
  <si>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</si>
  <si>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</si>
  <si>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</si>
  <si>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</si>
  <si>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</si>
  <si>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</si>
  <si>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</si>
  <si>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</si>
  <si>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</si>
  <si>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</si>
  <si>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</si>
  <si>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</si>
  <si>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</si>
  <si>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</si>
  <si>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</si>
  <si>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</si>
  <si>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</si>
  <si>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</si>
  <si>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</si>
  <si>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</si>
  <si>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</si>
  <si>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</si>
  <si>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</si>
  <si>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</si>
  <si>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</si>
  <si>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</si>
  <si>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</si>
  <si>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</si>
  <si>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</si>
  <si>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</si>
  <si>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</si>
  <si>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</si>
  <si>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</si>
  <si>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</si>
  <si>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</si>
  <si>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</si>
  <si>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</si>
  <si>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</si>
  <si>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</si>
  <si>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</si>
  <si>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</si>
  <si>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</si>
  <si>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</si>
  <si>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</si>
  <si>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</si>
  <si>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</si>
  <si>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</si>
  <si>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</si>
  <si>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</si>
  <si>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</si>
  <si>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</si>
  <si>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</si>
  <si>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</si>
  <si>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</si>
  <si>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</si>
  <si>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</si>
  <si>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</si>
  <si>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</si>
  <si>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</si>
  <si>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</si>
  <si>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</si>
  <si>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</si>
  <si>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</si>
  <si>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</si>
  <si>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</si>
  <si>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</si>
  <si>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</si>
  <si>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</si>
  <si>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</si>
  <si>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</si>
  <si>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</si>
  <si>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</si>
  <si>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</si>
  <si>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</si>
  <si>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</si>
  <si>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</si>
  <si>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</si>
  <si>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</si>
  <si>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</si>
  <si>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</si>
  <si>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</si>
  <si>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</si>
  <si>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</si>
  <si>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</si>
  <si>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</si>
  <si>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</si>
  <si>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</si>
  <si>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</si>
  <si>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</si>
  <si>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</si>
  <si>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</si>
  <si>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</si>
  <si>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</si>
  <si>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</si>
  <si>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</si>
  <si>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</si>
  <si>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</si>
  <si>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</si>
  <si>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</si>
  <si>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</si>
  <si>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</si>
  <si>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</si>
  <si>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</si>
  <si>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</si>
  <si>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</si>
  <si>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</si>
  <si>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</si>
  <si>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</si>
  <si>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</si>
  <si>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</si>
  <si>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</si>
  <si>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</si>
  <si>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</si>
  <si>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</si>
  <si>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</si>
  <si>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</si>
  <si>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</si>
  <si>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</si>
  <si>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</si>
  <si>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</si>
  <si>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</si>
  <si>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</si>
  <si>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</si>
  <si>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</si>
  <si>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</si>
  <si>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</si>
  <si>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</si>
  <si>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</si>
  <si>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</si>
  <si>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</si>
  <si>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</si>
  <si>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</si>
  <si>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</si>
  <si>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</si>
  <si>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</si>
  <si>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</si>
  <si>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</si>
  <si>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</si>
  <si>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</si>
  <si>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</si>
  <si>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</si>
  <si>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</si>
  <si>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</si>
  <si>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</si>
  <si>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</si>
  <si>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</si>
  <si>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</si>
  <si>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</si>
  <si>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</si>
  <si>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</si>
  <si>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</si>
  <si>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</si>
  <si>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</si>
  <si>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</si>
  <si>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</si>
  <si>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</si>
  <si>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</si>
  <si>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</si>
  <si>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</si>
  <si>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</si>
  <si>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</si>
  <si>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</si>
  <si>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</si>
  <si>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</si>
  <si>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</si>
  <si>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</si>
  <si>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</si>
  <si>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</si>
  <si>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</si>
  <si>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</si>
  <si>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</si>
  <si>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</si>
  <si>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</si>
  <si>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</si>
  <si>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</si>
  <si>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</si>
  <si>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</si>
  <si>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</si>
  <si>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</si>
  <si>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</si>
  <si>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</si>
  <si>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</si>
  <si>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</si>
  <si>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</si>
  <si>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</si>
  <si>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</si>
  <si>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</si>
  <si>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</si>
  <si>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</si>
  <si>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</si>
  <si>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</si>
  <si>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</si>
  <si>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</si>
  <si>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</si>
  <si>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</si>
  <si>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</si>
  <si>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</si>
  <si>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</si>
  <si>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</si>
  <si>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</si>
  <si>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</si>
  <si>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</si>
  <si>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</si>
  <si>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</si>
  <si>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</si>
  <si>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</si>
  <si>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</si>
  <si>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</si>
  <si>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</si>
  <si>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</si>
  <si>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</si>
  <si>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</si>
  <si>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</si>
  <si>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</si>
  <si>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</si>
  <si>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</si>
  <si>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</si>
  <si>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</si>
  <si>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</si>
  <si>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</si>
  <si>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</si>
  <si>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</si>
  <si>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</si>
  <si>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</si>
  <si>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</si>
  <si>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</si>
  <si>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</si>
  <si>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</si>
  <si>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</si>
  <si>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</si>
  <si>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</si>
  <si>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</si>
  <si>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</si>
  <si>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</si>
  <si>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</si>
  <si>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</si>
  <si>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</si>
  <si>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</si>
  <si>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</si>
  <si>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</si>
  <si>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</si>
  <si>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</si>
  <si>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</si>
  <si>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</si>
  <si>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</si>
  <si>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</si>
  <si>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</si>
  <si>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</si>
  <si>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</si>
  <si>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</si>
  <si>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</si>
  <si>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</si>
  <si>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</si>
  <si>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</si>
  <si>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</si>
  <si>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</si>
  <si>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</si>
  <si>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</si>
  <si>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</si>
  <si>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</si>
  <si>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</si>
  <si>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</si>
  <si>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</si>
  <si>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</si>
  <si>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</si>
  <si>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</si>
  <si>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</si>
  <si>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</si>
  <si>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</si>
  <si>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</si>
  <si>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</si>
  <si>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</si>
  <si>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</si>
  <si>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</si>
  <si>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</si>
  <si>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</si>
  <si>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</si>
  <si>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</si>
  <si>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</si>
  <si>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</si>
  <si>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</si>
  <si>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</si>
  <si>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</si>
  <si>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</si>
  <si>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</si>
  <si>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</si>
  <si>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</si>
  <si>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</si>
  <si>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</si>
  <si>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</si>
  <si>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</si>
  <si>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</si>
  <si>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</si>
  <si>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</si>
  <si>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</si>
  <si>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</si>
  <si>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</si>
  <si>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</si>
  <si>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</si>
  <si>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</si>
  <si>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</si>
  <si>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</si>
  <si>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</si>
  <si>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</si>
  <si>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</si>
  <si>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</si>
  <si>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</si>
  <si>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</si>
  <si>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</si>
  <si>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</si>
  <si>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</si>
  <si>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</si>
  <si>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</si>
  <si>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</si>
  <si>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</si>
  <si>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</si>
  <si>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</si>
  <si>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</si>
  <si>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</si>
  <si>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</si>
  <si>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</si>
  <si>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</si>
  <si>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</si>
  <si>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</si>
  <si>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</si>
  <si>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</si>
  <si>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</si>
  <si>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</si>
  <si>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</si>
  <si>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</si>
  <si>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</si>
  <si>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</si>
  <si>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</si>
  <si>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</si>
  <si>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</si>
  <si>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</si>
  <si>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</si>
  <si>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</si>
  <si>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</si>
  <si>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</si>
  <si>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</si>
  <si>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</si>
  <si>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</si>
  <si>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</si>
  <si>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</si>
  <si>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</si>
  <si>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</si>
  <si>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</si>
  <si>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</si>
  <si>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</si>
  <si>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</si>
  <si>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</si>
  <si>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</si>
  <si>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</si>
  <si>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</si>
  <si>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</si>
  <si>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</si>
  <si>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</si>
  <si>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</si>
  <si>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</si>
  <si>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</si>
  <si>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</si>
  <si>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</si>
  <si>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</si>
  <si>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</si>
  <si>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</si>
  <si>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</si>
  <si>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</si>
  <si>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</si>
  <si>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</si>
  <si>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</si>
  <si>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</si>
  <si>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</si>
  <si>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</si>
  <si>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</si>
  <si>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</si>
  <si>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</si>
  <si>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</si>
  <si>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</si>
  <si>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</si>
  <si>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</si>
  <si>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</si>
  <si>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</si>
  <si>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</si>
  <si>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</si>
  <si>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</si>
  <si>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</si>
  <si>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</si>
  <si>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</si>
  <si>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</si>
  <si>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</si>
  <si>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</si>
  <si>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</si>
  <si>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</si>
  <si>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</si>
  <si>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</si>
  <si>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</si>
  <si>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</si>
  <si>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</si>
  <si>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</si>
  <si>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</si>
  <si>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</si>
  <si>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</si>
  <si>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</si>
  <si>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</si>
  <si>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</si>
  <si>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</si>
  <si>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</si>
  <si>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</si>
  <si>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</si>
  <si>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</si>
  <si>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</si>
  <si>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</si>
  <si>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</si>
  <si>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</si>
  <si>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</si>
  <si>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</si>
  <si>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</si>
  <si>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</si>
  <si>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</si>
  <si>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</si>
  <si>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</si>
  <si>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</si>
  <si>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</si>
  <si>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</si>
  <si>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</si>
  <si>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</si>
  <si>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</si>
  <si>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</si>
  <si>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</si>
  <si>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</si>
  <si>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</si>
  <si>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</si>
  <si>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</si>
  <si>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</si>
  <si>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</si>
  <si>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</si>
  <si>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</si>
  <si>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</si>
  <si>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</si>
  <si>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</si>
  <si>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</si>
  <si>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</si>
  <si>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</si>
  <si>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</si>
  <si>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</si>
  <si>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</si>
  <si>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</si>
  <si>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</si>
  <si>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</si>
  <si>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</si>
  <si>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</si>
  <si>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</si>
  <si>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</si>
  <si>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</si>
  <si>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</si>
  <si>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</si>
  <si>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</si>
  <si>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</si>
  <si>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</si>
  <si>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</si>
  <si>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</si>
  <si>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</si>
  <si>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</si>
  <si>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</si>
  <si>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</si>
  <si>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</si>
  <si>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</si>
  <si>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</si>
  <si>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</si>
  <si>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</si>
  <si>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</si>
  <si>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</si>
  <si>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</si>
  <si>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</si>
  <si>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</si>
  <si>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</si>
  <si>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</si>
  <si>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</si>
  <si>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</si>
  <si>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</si>
  <si>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</si>
  <si>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</si>
  <si>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</si>
  <si>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</si>
  <si>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</si>
  <si>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</si>
  <si>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</si>
  <si>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</si>
  <si>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</si>
  <si>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</si>
  <si>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</si>
  <si>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</si>
  <si>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</si>
  <si>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</si>
  <si>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</si>
  <si>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</si>
  <si>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</si>
  <si>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</si>
  <si>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</si>
  <si>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</si>
  <si>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</si>
  <si>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</si>
  <si>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</si>
  <si>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</si>
  <si>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</si>
  <si>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</si>
  <si>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</si>
  <si>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</si>
  <si>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</si>
  <si>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</si>
  <si>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</si>
  <si>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</si>
  <si>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</si>
  <si>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</si>
  <si>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</si>
  <si>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</si>
  <si>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</si>
  <si>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</si>
  <si>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</si>
  <si>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</si>
  <si>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</si>
  <si>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</si>
  <si>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</si>
  <si>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</si>
  <si>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</si>
  <si>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</si>
  <si>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</si>
  <si>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</si>
  <si>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</si>
  <si>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</si>
  <si>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</si>
  <si>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</si>
  <si>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</si>
  <si>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</si>
  <si>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</si>
  <si>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</si>
  <si>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</si>
  <si>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</si>
  <si>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</si>
  <si>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</si>
  <si>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</si>
  <si>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</si>
  <si>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</si>
  <si>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</si>
  <si>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</si>
  <si>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</si>
  <si>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</si>
  <si>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</si>
  <si>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</si>
  <si>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</si>
  <si>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</si>
  <si>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</si>
  <si>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</si>
  <si>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</si>
  <si>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</si>
  <si>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</si>
  <si>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</si>
  <si>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</si>
  <si>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</si>
  <si>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</si>
  <si>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</si>
  <si>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</si>
  <si>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</si>
  <si>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</si>
  <si>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</si>
  <si>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</si>
  <si>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</si>
  <si>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</si>
  <si>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</si>
  <si>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</si>
  <si>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</si>
  <si>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PCM-20251112-00000032</t>
  </si>
  <si>
    <t>Critical</t>
  </si>
  <si>
    <t xml:space="preserve">team on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</si>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</sst>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tabSelected="1" workbookViewId="0">
      <selection activeCell="H7" sqref="H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310.07892106481449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19903</v>
      </c>
      <c r="E3" s="110" t="s">
        <v>39024</v>
      </c>
      <c r="F3" s="111">
        <v>45973.022696759261</v>
      </c>
      <c r="G3" s="112">
        <f t="shared" ref="G3:G33" ca="1" si="0">IFERROR(NOW()-F3,"")</f>
        <v>4.6502314798999578E-3</v>
      </c>
      <c r="H3" s="111">
        <v>45973.014849537038</v>
      </c>
      <c r="I3" s="109" t="str">
        <f>IFERROR(VLOOKUP(D3,DB!A:F,6,0),"")</f>
        <v>SCECO</v>
      </c>
      <c r="J3" s="109" t="str">
        <f>IFERROR(VLOOKUP(D3,DB!A:G,7,0),"")</f>
        <v>No BB Design+No BB Shifted</v>
      </c>
      <c r="K3" s="113" t="s">
        <v>39025</v>
      </c>
      <c r="L3" s="114" t="str">
        <f>IFERROR(VLOOKUP(D3,DB!A:I,9,0),"")</f>
        <v>Latis</v>
      </c>
    </row>
    <row r="4" spans="1:15" ht="15" customHeight="1">
      <c r="A4" s="108"/>
      <c r="B4" s="109" t="str">
        <f>IFERROR(VLOOKUP(D4,DB!A:K,11,0),"")</f>
        <v/>
      </c>
      <c r="C4" s="109"/>
      <c r="D4" s="109"/>
      <c r="E4" s="110"/>
      <c r="F4" s="111"/>
      <c r="G4" s="112">
        <f t="shared" ca="1" si="0"/>
        <v>45973.027346990741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45973.027346990741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45973.027346990741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45973.027346990741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45973.027346990741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45973.027346990741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45973.027346990741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45973.027346990741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45973.027346990741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45973.027346990741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45973.027346990741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45973.027346990741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45973.027346990741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45973.027346990741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45973.027346990741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45973.027346990741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45973.027346990741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45973.027346990741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45973.027346990741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45973.027346990741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45973.027346990741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45973.027346990741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45973.027346990741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45973.027346990741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45973.027346990741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45973.027346990741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45973.027346990741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45973.027346990741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45973.027346990741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45973.027346990741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45973.027346990741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45973.027346990741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45973.027346990741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45973.027346990741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45973.027346990741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45973.027346990741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45973.027346990741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45973.027346990741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45973.027346990741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45973.027346990741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45973.027346990741</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45973.027346990741</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9C22912D-F5E7-4384-98AB-40FF302F7F0F}"/>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148.02750902777916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5" ca="1" si="1">IFERROR(NOW()-F4,"-")</f>
        <v>0.23858541666413657</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45973.027346990741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45973.027346990741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45973.027346990741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45973.027346990741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45973.027346990741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45973.027346990741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45973.027346990741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45973.027346990741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45973.027346990741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45973.027346990741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45973.027346990741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45973.027346990741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45973.027346990741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45973.027346990741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45973.027346990741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45973.027346990741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45973.027346990741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45973.027346990741</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45973.027346990741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45973.027346990741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45973.027346990741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45973.027346990741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45973.027346990741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45973.027346990741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45973.027346990741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45973.027346990741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45973.027346990741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45973.027346990741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45973.027346990741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45973.027346990741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45973.027346990741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45973.027346990741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45973.027346990741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45973.027346990741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45973.027346990741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45973.027346990741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45973.027346990741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45973.027346990741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45973.027346990741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45973.027346990741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45973.027346990741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45973.027346990741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45973.027346990741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45973.027346990741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45973.027346990741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45973.027346990741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45973.027346990741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45973.027346990741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45973.027346990741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45973.027346990741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45973.027346990741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45973.027346990741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45973.027346990741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45973.027346990741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45973.027346990741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45973.027346990741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45973.027346990741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45973.027346990741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45973.027346990741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45973.027346990741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45973.027346990741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45973.027346990741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45973.027346990741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45973.027346990741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45973.027346990741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45973.027346990741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45973.027346990741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45973.027346990741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45973.027346990741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45973.027346990741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45973.027346990741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45973.027346990741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45973.027346990741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45973.027346990741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45973.027346990741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45973.027346990741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45973.027346990741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45973.027346990741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45973.027346990741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45973.027346990741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45973.027346990741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45973.027346990741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45973.027346990741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45973.027346990741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45973.027346990741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45973.027346990741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45973.027346990741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45973.027346990741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45973.027346990741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45973.027346990741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45973.027346990741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45973.027346990741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45973.027346990741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45973.027346990741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45973.027346990741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45973.027346990741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45973.027346990741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45973.027346990741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45973.027346990741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45973.027346990741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45973.027346990741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45973.027346990741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45973.027346990741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45973.027346990741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45973.027346990741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45973.027346990741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45973.027346990741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45973.027346990741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45973.027346990741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45973.027346990741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45973.027346990741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45973.027346990741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45973.027346990741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45973.027346990741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45973.027346990741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45973.027346990741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45973.027346990741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45973.027346990741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45973.027346990741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45973.027346990741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45973.027346990741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45973.027346990741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45973.027346990741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45973.027346990741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45973.027346990741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45973.027346990741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45973.027346990741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45973.027346990741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45973.027346990741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45973.027346990741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45973.027346990741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45973.027346990741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45973.027346990741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45973.027346990741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45973.027346990741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45973.027346990741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45973.027346990741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45973.027346990741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45973.027346990741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45973.027346990741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45973.027346990741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45973.027346990741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45973.027346990741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45973.027346990741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45973.027346990741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45973.027346990741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45973.027346990741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45973.027346990741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45973.027346990741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45973.027346990741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45973.027346990741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45973.027346990741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45973.027346990741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45973.027346990741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45973.027346990741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45973.027346990741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45973.027346990741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45973.027346990741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45973.027346990741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45973.027346990741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45973.027346990741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45973.027346990741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45973.027346990741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45973.027346990741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45973.027346990741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45973.027346990741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45973.027346990741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45973.027346990741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45973.027346990741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45973.027346990741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45973.027346990741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45973.027346990741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45973.027346990741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45973.027346990741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45973.027346990741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45973.027346990741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45973.027346990741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45973.027346990741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45973.027346990741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45973.027346990741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45973.027346990741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45973.027346990741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45973.027346990741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45973.027346990741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45973.027346990741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45973.027346990741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45973.027346990741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45973.027346990741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45973.027346990741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45973.027346990741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45973.027346990741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45973.027346990741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45973.027346990741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45973.027346990741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45973.027346990741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45973.027346990741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45973.027346990741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45973.027346990741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45973.027346990741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45973.027346990741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45973.027346990741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45973.027346990741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45973.027346990741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45973.027346990741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45973.027346990741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45973.027346990741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45973.027346990741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45973.027346990741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45973.027346990741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45973.027346990741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45973.027346990741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45973.027346990741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45973.027346990741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45973.027346990741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45973.027346990741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45973.027346990741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45973.027346990741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45973.027346990741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45973.027346990741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45973.027346990741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45973.027346990741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45973.027346990741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45973.027346990741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45973.027346990741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45973.027346990741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45973.027346990741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45973.027346990741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45973.027346990741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45973.027346990741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45973.027346990741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45973.027346990741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45973.027346990741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45973.027346990741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45973.027346990741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45973.027346990741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45973.027346990741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45973.027346990741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45973.027346990741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45973.027346990741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45973.027346990741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45973.027346990741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45973.027346990741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45973.027346990741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45973.027346990741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45973.027346990741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45973.027346990741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45973.027346990741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45973.027346990741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45973.027346990741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45973.027346990741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45973.027346990741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45973.027346990741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45973.027346990741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45973.027346990741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45973.027346990741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45973.027346990741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45973.027346990741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45973.027346990741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45973.027346990741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45973.027346990741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45973.027346990741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45973.027346990741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45973.027346990741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45973.027346990741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45973.027346990741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45973.027346990741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45973.027346990741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45973.027346990741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45973.027346990741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45973.027346990741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45973.027346990741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45973.027346990741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45973.027346990741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45973.027346990741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45973.027346990741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45973.027346990741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45973.027346990741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45973.027346990741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45973.027346990741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45973.027346990741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45973.027346990741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45973.027346990741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45973.027346990741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45973.027346990741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45973.027346990741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45973.027346990741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45973.027346990741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45973.027346990741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45973.027346990741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45973.027346990741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45973.027346990741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45973.027346990741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45973.027346990741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45973.027346990741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45973.027346990741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45973.027346990741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45973.027346990741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45973.027346990741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45973.027346990741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45973.027346990741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45973.027346990741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45973.027346990741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45973.027346990741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45973.027346990741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45973.027346990741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45973.027346990741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45973.027346990741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45973.027346990741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45973.027346990741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45973.027346990741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45973.027346990741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45973.027346990741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45973.027346990741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45973.027346990741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45973.027346990741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45973.027346990741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45973.027346990741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45973.027346990741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45973.027346990741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45973.027346990741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45973.027346990741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45973.027346990741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45973.027346990741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45973.027346990741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45973.027346990741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45973.027346990741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45973.027346990741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45973.027346990741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45973.027346990741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45973.027346990741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45973.027346990741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45973.027346990741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45973.027346990741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45973.027346990741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45973.027346990741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45973.027346990741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45973.027346990741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45973.027346990741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45973.027346990741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45973.027346990741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45973.027346990741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45973.027346990741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45973.027346990741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45973.027346990741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45973.027346990741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45973.027346990741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45973.027346990741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45973.027346990741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45973.027346990741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45973.027346990741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45973.027346990741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45973.027346990741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45973.027346990741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45973.027346990741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45973.027346990741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45973.027346990741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45973.027346990741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45973.027346990741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45973.027346990741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45973.027346990741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45973.027346990741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45973.027346990741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45973.027346990741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45973.027346990741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45973.027346990741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45973.027346990741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45973.027346990741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45973.027346990741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45973.027346990741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45973.027346990741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45973.027346990741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45973.027346990741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45973.027346990741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45973.027346990741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45973.027346990741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45973.027346990741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45973.027346990741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45973.027346990741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45973.027346990741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45973.027346990741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45973.027346990741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45973.027346990741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45973.027346990741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45973.027346990741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45973.027346990741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45973.027346990741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45973.027346990741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45973.027346990741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45973.027346990741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45973.027346990741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45973.027346990741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45973.027346990741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45973.027346990741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45973.027346990741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45973.027346990741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45973.027346990741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45973.027346990741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45973.027346990741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45973.027346990741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45973.027346990741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45973.027346990741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45973.027346990741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45973.027346990741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45973.027346990741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45973.027346990741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45973.027346990741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45973.027346990741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45973.027346990741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45973.027346990741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45973.027346990741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45973.027346990741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45973.027346990741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45973.027346990741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45973.027346990741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45973.027346990741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45973.027346990741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45973.027346990741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45973.027346990741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45973.027346990741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45973.027346990741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45973.027346990741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45973.027346990741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45973.027346990741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45973.027346990741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45973.027346990741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45973.027346990741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45973.027346990741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45973.027346990741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45973.027346990741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45973.027346990741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45973.027346990741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45973.027346990741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45973.027346990741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45973.027346990741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45973.027346990741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45973.027346990741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45973.027346990741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45973.027346990741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45973.027346990741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45973.027346990741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45973.027346990741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45973.027346990741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45973.027346990741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45973.027346990741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45973.027346990741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45973.027346990741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45973.027346990741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45973.027346990741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45973.027346990741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45973.027346990741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45973.027346990741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45973.027346990741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45973.027346990741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45973.027346990741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45973.027346990741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45973.027346990741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45973.027346990741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45973.027346990741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45973.027346990741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45973.027346990741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45973.027346990741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45973.027346990741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45973.027346990741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45973.027346990741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45973.027346990741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45973.027346990741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45973.027346990741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45973.027346990741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45973.027346990741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45973.027346990741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45973.027346990741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45973.027346990741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45973.027346990741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45973.027346990741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45973.027346990741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45973.027346990741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45973.027346990741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45973.027346990741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45973.027346990741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45973.027346990741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45973.027346990741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45973.027346990741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45973.027346990741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45973.027346990741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45973.027346990741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45973.027346990741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45973.027346990741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45973.027346990741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45973.027346990741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45973.027346990741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45973.027346990741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45973.027346990741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45973.027346990741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45973.027346990741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45973.027346990741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45973.027346990741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45973.027346990741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45973.027346990741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45973.027346990741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45973.027346990741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45973.027346990741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45973.027346990741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45973.027346990741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45973.027346990741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45973.027346990741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45973.027346990741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45973.027346990741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45973.027346990741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45973.027346990741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45973.027346990741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45973.027346990741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45973.027346990741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45973.027346990741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45973.027346990741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45973.027346990741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45973.027346990741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45973.027346990741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45973.027346990741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45973.027346990741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45973.027346990741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45973.027346990741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45973.027346990741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45973.027346990741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45973.027346990741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45973.027346990741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45973.027346990741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45973.027346990741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45973.027346990741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45973.027346990741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45973.027346990741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45973.027346990741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45973.027346990741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45973.027346990741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45973.027346990741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45973.027346990741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45973.027346990741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45973.027346990741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45973.027346990741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45973.027346990741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45973.027346990741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45973.027346990741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45973.027346990741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45973.027346990741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45973.027346990741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45973.027346990741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45973.027346990741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45973.027346990741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45973.027346990741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45973.027346990741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45973.027346990741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45973.027346990741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45973.027346990741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45973.027346990741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45973.027346990741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45973.027346990741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45973.027346990741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45973.027346990741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45973.027346990741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45973.027346990741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45973.027346990741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45973.027346990741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45973.027346990741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45973.027346990741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45973.027346990741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45973.027346990741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45973.027346990741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45973.027346990741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45973.027346990741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45973.027346990741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45973.027346990741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45973.027346990741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45973.027346990741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45973.027346990741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45973.027346990741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45973.027346990741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45973.027346990741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45973.027346990741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45973.027346990741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45973.027346990741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45973.027346990741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45973.027346990741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45973.027346990741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45973.027346990741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45973.027346990741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45973.027346990741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45973.027346990741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45973.027346990741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45973.027346990741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45973.027346990741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45973.027346990741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45973.027346990741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45973.027346990741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45973.027346990741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45973.027346990741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45973.027346990741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45973.027346990741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45973.027346990741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45973.027346990741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45973.027346990741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45973.027346990741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45973.027346990741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45973.027346990741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45973.027346990741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45973.027346990741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45973.027346990741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45973.027346990741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45973.027346990741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45973.027346990741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45973.027346990741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45973.027346990741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45973.027346990741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45973.027346990741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45973.027346990741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45973.027346990741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45973.027346990741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45973.027346990741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45973.027346990741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45973.027346990741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45973.027346990741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45973.027346990741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45973.027346990741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45973.027346990741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45973.027346990741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45973.027346990741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45973.027346990741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45973.027346990741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45973.027346990741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45973.027346990741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45973.027346990741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45973.027346990741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45973.027346990741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45973.027346990741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45973.027346990741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45973.027346990741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45973.027346990741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45973.027346990741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45973.027346990741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45973.027346990741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45973.027346990741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45973.027346990741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45973.027346990741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45973.027346990741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45973.027346990741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45973.027346990741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45973.027346990741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45973.027346990741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45973.027346990741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45973.027346990741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45973.027346990741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45973.027346990741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45973.027346990741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45973.027346990741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45973.027346990741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45973.027346990741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45973.027346990741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45973.027346990741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45973.027346990741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45973.027346990741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45973.027346990741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45973.027346990741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45973.027346990741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45973.027346990741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45973.027346990741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45973.027346990741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45973.027346990741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45973.027346990741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45973.027346990741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45973.027346990741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45973.027346990741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45973.027346990741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45973.027346990741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45973.027346990741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45973.027346990741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45973.027346990741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45973.027346990741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45973.027346990741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45973.027346990741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45973.027346990741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45973.027346990741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45973.027346990741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45973.027346990741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45973.027346990741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45973.027346990741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45973.027346990741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45973.027346990741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45973.027346990741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45973.027346990741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45973.027346990741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45973.027346990741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45973.027346990741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45973.027346990741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45973.027346990741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45973.027346990741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45973.027346990741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45973.027346990741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45973.027346990741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45973.027346990741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45973.027346990741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45973.027346990741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45973.027346990741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45973.027346990741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45973.027346990741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45973.027346990741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45973.027346990741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45973.027346990741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45973.027346990741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45973.027346990741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45973.027346990741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45973.027346990741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45973.027346990741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45973.027346990741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45973.027346990741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45973.027346990741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45973.027346990741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45973.027346990741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45973.027346990741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45973.027346990741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45973.027346990741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45973.027346990741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45973.027346990741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45973.027346990741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45973.027346990741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45973.027346990741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45973.027346990741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45973.027346990741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45973.027346990741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45973.027346990741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45973.027346990741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45973.027346990741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45973.027346990741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45973.027346990741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45973.027346990741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45973.027346990741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45973.027346990741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45973.027346990741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45973.027346990741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45973.027346990741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45973.027346990741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45973.027346990741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45973.027346990741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45973.027346990741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45973.027346990741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45973.027346990741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45973.027346990741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45973.027346990741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45973.027346990741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45973.027346990741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45973.027346990741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45973.027346990741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45973.027346990741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45973.027346990741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45973.027346990741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45973.027346990741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45973.027346990741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45973.027346990741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45973.027346990741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45973.027346990741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45973.027346990741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45973.027346990741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45973.027346990741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45973.027346990741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45973.027346990741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45973.027346990741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45973.027346990741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45973.027346990741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45973.027346990741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45973.027346990741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45973.027346990741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45973.027346990741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45973.027346990741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45973.027346990741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45973.027346990741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45973.027346990741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45973.027346990741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45973.027346990741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45973.027346990741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45973.027346990741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45973.027346990741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45973.027346990741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45973.027346990741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45973.027346990741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45973.027346990741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45973.027346990741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45973.027346990741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45973.027346990741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45973.027346990741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45973.027346990741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45973.027346990741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45973.027346990741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45973.027346990741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45973.027346990741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45973.027346990741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45973.027346990741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45973.027346990741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45973.027346990741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45973.027346990741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45973.027346990741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45973.027346990741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45973.027346990741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45973.027346990741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45973.027346990741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45973.027346990741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45973.027346990741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45973.027346990741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45973.027346990741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45973.027346990741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45973.027346990741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45973.027346990741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45973.027346990741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45973.027346990741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45973.027346990741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45973.027346990741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45973.027346990741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45973.027346990741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45973.027346990741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45973.027346990741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45973.027346990741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45973.027346990741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45973.027346990741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45973.027346990741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45973.027346990741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45973.027346990741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45973.027346990741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45973.027346990741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45973.027346990741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45973.027346990741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45973.027346990741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45973.027346990741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45973.027346990741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45973.027346990741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45973.027346990741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45973.027346990741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45973.027346990741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45973.027346990741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45973.027346990741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45973.027346990741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45973.027346990741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45973.027346990741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45973.027346990741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45973.027346990741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45973.027346990741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45973.027346990741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45973.027346990741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45973.027346990741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45973.027346990741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45973.027346990741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45973.027346990741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45973.027346990741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45973.027346990741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45973.027346990741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45973.027346990741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45973.027346990741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45973.027346990741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45973.027346990741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45973.027346990741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45973.027346990741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45973.027346990741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45973.027346990741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45973.027346990741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45973.027346990741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45973.027346990741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45973.027346990741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45973.027346990741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45973.027346990741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45973.027346990741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45973.027346990741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45973.027346990741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45973.027346990741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45973.027346990741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45973.027346990741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45973.027346990741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45973.027346990741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45973.027346990741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45973.027346990741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45973.027346990741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45973.027346990741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45973.027346990741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45973.027346990741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45973.027346990741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45973.027346990741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45973.027346990741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45973.027346990741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45973.027346990741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45973.027346990741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45973.027346990741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45973.027346990741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45973.027346990741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45973.027346990741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45973.027346990741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45973.027346990741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45973.027346990741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45973.027346990741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45973.027346990741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45973.027346990741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45973.027346990741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45973.027346990741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45973.027346990741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45973.027346990741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45973.027346990741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45973.027346990741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45973.027346990741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45973.027346990741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45973.027346990741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45973.027346990741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45973.027346990741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45973.027346990741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45973.027346990741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45973.027346990741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45973.027346990741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45973.027346990741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45973.027346990741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45973.027346990741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45973.027346990741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45973.027346990741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45973.027346990741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45973.027346990741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45973.027346990741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45973.027346990741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45973.027346990741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45973.027346990741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45973.027346990741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45973.027346990741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45973.027346990741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45973.027346990741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45973.027346990741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45973.027346990741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45973.027346990741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45973.027346990741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45973.027346990741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45973.027346990741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45973.027346990741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45973.027346990741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45973.027346990741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45973.027346990741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45973.027346990741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45973.027346990741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45973.027346990741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45973.027346990741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45973.027346990741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45973.027346990741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45973.027346990741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45973.027346990741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45973.027346990741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45973.027346990741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45973.027346990741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45973.027346990741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45973.027346990741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45973.027346990741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45973.027346990741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45973.027346990741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45973.027346990741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45973.027346990741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45973.027346990741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45973.027346990741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45973.027346990741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45973.027346990741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45973.027346990741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45973.027346990741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45973.027346990741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45973.027346990741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45973.027346990741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45973.027346990741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45973.027346990741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45973.027346990741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45973.027346990741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45973.027346990741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45973.027346990741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45973.027346990741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45973.027346990741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45973.027346990741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45973.027346990741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45973.027346990741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45973.027346990741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45973.027346990741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45973.027346990741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45973.027346990741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45973.027346990741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45973.027346990741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45973.027346990741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45973.027346990741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45973.027346990741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45973.027346990741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45973.027346990741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45973.027346990741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45973.027346990741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45973.027346990741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45973.027346990741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45973.027346990741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45973.027346990741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45973.027346990741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45973.027346990741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45973.027346990741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45973.027346990741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45973.027346990741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45973.027346990741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45973.027346990741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45973.027346990741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45973.027346990741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45973.027346990741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45973.027346990741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45973.027346990741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45973.027346990741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45973.027346990741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45973.027346990741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45973.027346990741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45973.027346990741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45973.027346990741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45973.027346990741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45973.027346990741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45973.027346990741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45973.027346990741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45973.027346990741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45973.027346990741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45973.027346990741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45973.027346990741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45973.027346990741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45973.027346990741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45973.027346990741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45973.027346990741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45973.027346990741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45973.027346990741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45973.027346990741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45973.027346990741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45973.027346990741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45973.027346990741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45973.027346990741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45973.027346990741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45973.027346990741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45973.027346990741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45973.027346990741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45973.027346990741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45973.027346990741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45973.027346990741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45973.027346990741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45973.027346990741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45973.027346990741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45973.027346990741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45973.027346990741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45973.027346990741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45973.027346990741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45973.027346990741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45973.027346990741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45973.027346990741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45973.027346990741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45973.027346990741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45973.027346990741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45973.027346990741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45973.027346990741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45973.027346990741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45973.027346990741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45973.027346990741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45973.027346990741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45973.027346990741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45973.027346990741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45973.027346990741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45973.027346990741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45973.027346990741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45973.027346990741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45973.027346990741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45973.027346990741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45973.027346990741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45973.027346990741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45973.027346990741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45973.027346990741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45973.027346990741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269.54662939814443</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45973.027346990741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45973.027346990741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45973.027346990741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45973.027346990741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45973.027346990741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45973.027346990741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45973.027346990741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45973.027346990741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45973.027346990741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45973.027346990741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45973.027346990741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45973.027346990741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45973.027346990741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45973.027346990741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45973.027346990741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45973.027346990741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45973.027346990741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45973.027346990741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45973.027346990741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45973.027346990741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45973.027346990741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45973.027346990741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45973.027346990741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45973.027346990741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45973.027346990741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45973.027346990741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45973.027346990741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45973.027346990741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45973.027346990741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45973.027346990741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45973.027346990741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45973.027346990741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45973.027346990741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45973.027346990741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45973.027346990741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45973.027346990741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45973.027346990741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45973.027346990741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45973.027346990741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45973.027346990741</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45973.027346990741</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45973.027346990741</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45973.027346990741</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45973.027346990741</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45973.027346990741</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45973.027346990741</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45973.027346990741</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workbookViewId="0">
      <selection activeCell="D22" sqref="D2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81.195286805552314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46.838469675923989</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30" ca="1" si="1">IFERROR(NOW()-F4,"")</f>
        <v>24.366235879628221</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0.28943032407551073</v>
      </c>
      <c r="H6" s="125">
        <v>45972.721944444442</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5"/>
      <c r="G7" s="126">
        <f t="shared" ca="1" si="1"/>
        <v>45973.027346990741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45973.027346990741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45973.027346990741</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45973.027346990741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45973.027346990741</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45973.027346990741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45973.027346990741</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45973.027346990741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45973.027346990741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45973.027346990741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45973.027346990741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45973.027346990741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45973.027346990741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45973.027346990741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45973.027346990741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45973.027346990741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45973.027346990741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45973.027346990741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45973.027346990741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45973.027346990741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45973.027346990741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45973.027346990741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45973.027346990741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45973.027346990741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45973.027346990741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45973.027346990741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45973.027346990741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45973.027346990741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45973.027346990741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45973.027346990741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45973.027346990741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45973.027346990741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45973.027346990741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45973.027346990741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45973.027346990741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45973.027346990741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45973.027346990741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45973.027346990741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45973.027346990741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45973.027346990741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45973.027346990741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45973.027346990741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45973.027346990741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45973.027346990741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45973.027346990741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45973.027346990741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45973.027346990741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45973.027346990741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45973.027346990741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45973.027346990741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45973.027346990741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45973.027346990741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45973.027346990741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45973.027346990741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45973.027346990741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45973.027346990741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45973.027346990741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45973.027346990741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45973.027346990741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45973.027346990741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45973.027346990741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45973.027346990741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45973.027346990741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45973.027346990741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45973.027346990741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45973.027346990741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45973.027346990741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45973.027346990741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45973.027346990741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45973.027346990741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45973.027346990741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45973.027346990741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45973.027346990741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45973.027346990741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45973.027346990741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45973.027346990741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45973.027346990741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45973.027346990741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45973.027346990741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45973.027346990741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45973.027346990741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45973.027346990741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45973.027346990741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45973.027346990741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45973.027346990741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45973.027346990741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45973.027346990741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45973.027346990741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45973.027346990741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45973.027346990741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45973.027346990741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45973.027346990741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45973.027346990741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45973.027346990741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45973.027346990741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45973.027346990741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45973.027346990741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45973.027346990741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45973.027346990741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45973.027346990741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45973.027346990741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45973.027346990741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45973.027346990741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45973.027346990741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45973.027346990741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45973.027346990741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45973.027346990741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45973.027346990741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45973.027346990741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45973.027346990741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45973.027346990741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45973.027346990741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45973.027346990741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45973.027346990741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45973.027346990741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45973.027346990741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45973.027346990741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45973.027346990741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45973.027346990741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45973.027346990741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45973.027346990741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45973.027346990741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45973.027346990741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45973.027346990741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45973.027346990741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45973.027346990741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45973.027346990741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45973.027346990741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45973.027346990741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45973.027346990741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45973.027346990741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45973.027346990741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45973.027346990741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45973.027346990741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45973.027346990741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45973.027346990741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45973.027346990741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45973.027346990741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45973.027346990741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45973.027346990741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45973.027346990741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45973.027346990741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45973.027346990741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45973.027346990741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45973.027346990741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45973.027346990741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45973.027346990741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45973.027346990741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45973.027346990741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45973.027346990741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45973.027346990741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45973.027346990741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45973.027346990741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45973.027346990741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45973.027346990741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45973.027346990741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45973.027346990741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45973.027346990741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45973.027346990741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45973.027346990741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45973.027346990741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45973.027346990741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45973.027346990741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45973.027346990741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45973.027346990741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45973.027346990741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45973.027346990741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45973.027346990741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45973.027346990741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45973.027346990741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45973.027346990741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45973.027346990741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45973.027346990741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45973.027346990741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45973.027346990741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45973.027346990741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45973.027346990741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45973.027346990741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45973.027346990741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45973.027346990741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45973.027346990741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45973.027346990741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45973.027346990741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45973.027346990741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45973.027346990741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45973.027346990741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45973.027346990741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45973.027346990741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45973.027346990741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45973.027346990741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45973.027346990741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45973.027346990741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45973.027346990741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45973.027346990741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45973.027346990741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45973.027346990741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45973.027346990741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45973.027346990741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45973.027346990741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45973.027346990741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45973.027346990741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45973.027346990741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45973.027346990741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45973.027346990741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45973.027346990741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45973.027346990741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45973.027346990741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45973.027346990741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45973.027346990741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45973.027346990741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45973.027346990741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45973.027346990741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45973.027346990741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45973.027346990741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45973.027346990741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45973.027346990741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45973.027346990741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45973.027346990741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45973.027346990741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45973.027346990741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45973.027346990741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45973.027346990741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45973.027346990741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45973.027346990741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45973.027346990741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45973.027346990741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45973.027346990741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45973.027346990741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45973.027346990741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45973.027346990741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45973.027346990741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45973.027346990741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45973.027346990741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45973.027346990741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45973.027346990741</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37249</v>
      </c>
      <c r="E2" s="124" t="s">
        <v>39021</v>
      </c>
      <c r="F2" s="143">
        <v>45972.832800925928</v>
      </c>
      <c r="G2" s="105">
        <f t="shared" ref="G2:G64" ca="1" si="0">IFERROR(NOW()-F2,"-")</f>
        <v>0.19454606481303927</v>
      </c>
      <c r="H2" s="143">
        <v>45972.827187499999</v>
      </c>
      <c r="I2" s="141" t="str">
        <f>IFERROR(VLOOKUP(D2,DB!A:F,6,0),"")</f>
        <v>Generator-SG</v>
      </c>
      <c r="J2" s="141" t="str">
        <f>IFERROR(VLOOKUP(D2,DB!A:G,7,0),"")</f>
        <v>Vandalized</v>
      </c>
      <c r="K2" s="144" t="s">
        <v>39122</v>
      </c>
      <c r="L2" s="145" t="str">
        <f>IFERROR(VLOOKUP(D2,DB!A:I,9,0),"")</f>
        <v>Latis</v>
      </c>
    </row>
    <row r="3" spans="1:16382" ht="31.5" customHeight="1">
      <c r="A3" s="140"/>
      <c r="B3" s="141" t="str">
        <f>IFERROR(VLOOKUP(D3,DB!A:K,11,0),"")</f>
        <v/>
      </c>
      <c r="C3" s="142"/>
      <c r="D3" s="141"/>
      <c r="E3" s="124"/>
      <c r="F3" s="143"/>
      <c r="G3" s="105">
        <f t="shared" ca="1" si="0"/>
        <v>45973.027346990741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45973.027346990741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45973.027346990741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45973.027346990741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45973.027346990741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45973.027346990741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45973.027346990741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45973.027346990741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45973.027346990741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45973.027346990741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45973.027346990741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45973.027346990741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45973.027346990741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45973.027346990741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45973.027346990741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45973.027346990741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45973.027346990741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45973.027346990741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45973.027346990741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45973.027346990741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45973.027346990741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45973.027346990741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45973.027346990741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45973.027346990741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45973.027346990741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45973.027346990741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45973.027346990741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45973.027346990741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45973.027346990741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45973.027346990741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45973.027346990741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45973.027346990741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45973.027346990741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45973.027346990741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45973.027346990741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45973.027346990741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45973.027346990741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45973.027346990741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45973.027346990741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45973.027346990741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45973.027346990741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45973.027346990741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45973.027346990741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45973.027346990741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45973.027346990741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45973.027346990741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45973.027346990741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45973.027346990741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45973.027346990741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45973.027346990741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45973.027346990741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45973.027346990741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45973.027346990741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45973.027346990741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45973.027346990741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45973.027346990741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45973.027346990741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45973.027346990741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45973.027346990741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45973.027346990741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45973.027346990741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45973.027346990741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45973.027346990741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45973.027346990741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45973.027346990741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45973.027346990741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45973.027346990741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45973.027346990741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45973.027346990741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45973.027346990741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45973.027346990741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45973.027346990741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45973.027346990741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45973.027346990741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45973.027346990741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45973.027346990741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45973.027346990741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45973.027346990741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45973.027346990741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45973.027346990741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45973.027346990741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45973.027346990741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45973.027346990741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45973.027346990741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45973.027346990741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45973.027346990741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45973.027346990741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45973.027346990741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45973.027346990741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45973.027346990741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45973.027346990741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45973.027346990741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45973.027346990741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45973.027346990741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45973.027346990741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45973.027346990741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45973.027346990741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45973.027346990741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45973.027346990741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45973.027346990741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45973.027346990741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45973.027346990741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45973.027346990741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45973.027346990741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45973.027346990741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45973.027346990741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45973.027346990741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45973.027346990741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45973.027346990741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45973.027346990741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45973.027346990741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45973.027346990741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45973.027346990741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45973.027346990741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45973.027346990741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45973.027346990741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45973.027346990741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45973.027346990741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45973.027346990741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45973.027346990741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45973.027346990741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45973.027346990741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45973.027346990741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45973.027346990741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45973.027346990741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45973.027346990741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45973.027346990741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45973.027346990741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45973.027346990741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45973.027346990741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45973.027346990741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45973.027346990741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45973.027346990741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45973.027346990741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45973.027346990741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45973.027346990741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45973.027346990741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45973.027346990741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45973.027346990741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45973.027346990741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45973.027346990741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45973.027346990741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45973.027346990741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45973.027346990741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45973.027346990741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45973.027346990741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45973.027346990741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45973.027346990741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45973.027346990741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45973.027346990741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45973.027346990741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45973.027346990741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45973.027346990741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45973.027346990741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45973.027346990741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45973.027346990741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45973.027346990741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45973.027346990741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45973.027346990741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45973.027346990741</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2025-11-11T21:41:05Z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