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69" documentId="120_S{2AC9BD13-BADA-5192-A53E-5A8FF88502F6}" xr6:coauthVersionLast="47" xr6:coauthVersionMax="47" xr10:uidLastSave="{96F2CEE8-7778-40E9-801F-079913BF1F8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50" i="5"/>
  <c r="L51" i="5"/>
  <c r="L52" i="5"/>
  <c r="L53" i="5"/>
  <c r="L54" i="5"/>
  <c r="L55" i="5"/>
  <c r="L56" i="5"/>
  <c r="L57" i="5"/>
  <c r="L58" i="5"/>
  <c r="L59" i="5"/>
  <c r="J7" i="5"/>
  <c r="J50" i="5"/>
  <c r="J51" i="5"/>
  <c r="J52" i="5"/>
  <c r="J53" i="5"/>
  <c r="J54" i="5"/>
  <c r="J55" i="5"/>
  <c r="J56" i="5"/>
  <c r="J57" i="5"/>
  <c r="J58" i="5"/>
  <c r="J59" i="5"/>
  <c r="I7" i="5"/>
  <c r="I50" i="5"/>
  <c r="I51" i="5"/>
  <c r="I52" i="5"/>
  <c r="I53" i="5"/>
  <c r="I54" i="5"/>
  <c r="I55" i="5"/>
  <c r="I56" i="5"/>
  <c r="I57" i="5"/>
  <c r="I58" i="5"/>
  <c r="I59" i="5"/>
  <c r="G7" i="5"/>
  <c r="G50" i="5"/>
  <c r="G51" i="5"/>
  <c r="G52" i="5"/>
  <c r="G53" i="5"/>
  <c r="G54" i="5"/>
  <c r="G55" i="5"/>
  <c r="G56" i="5"/>
  <c r="G57" i="5"/>
  <c r="G58" i="5"/>
  <c r="G59" i="5"/>
  <c r="B7"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<sst xmlns="http://schemas.openxmlformats.org/spreadsheetml/2006/main" count="181767" uniqueCount="39272">
  <si>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</si>
  <si>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</si>
  <si>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</si>
  <si>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</si>
  <si>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</si>
  <si>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</si>
  <si>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</si>
  <si>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</si>
  <si>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</si>
  <si>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</si>
  <si>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</si>
  <si>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</si>
  <si>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</si>
  <si>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</si>
  <si>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</si>
  <si>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</si>
  <si>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</si>
  <si>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</si>
  <si>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</si>
  <si>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</si>
  <si>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</si>
  <si>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</si>
  <si>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</si>
  <si>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</si>
  <si>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</si>
  <si>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</si>
  <si>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</si>
  <si>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</si>
  <si>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</si>
  <si>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</si>
  <si>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</si>
  <si>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</si>
  <si>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</si>
  <si>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</si>
  <si>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</si>
  <si>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</si>
  <si>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</si>
  <si>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</si>
  <si>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</si>
  <si>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</si>
  <si>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</si>
  <si>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</si>
  <si>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</si>
  <si>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</si>
  <si>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</si>
  <si>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</si>
  <si>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</si>
  <si>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</si>
  <si>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</si>
  <si>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</si>
  <si>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</si>
  <si>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</si>
  <si>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</si>
  <si>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</si>
  <si>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</si>
  <si>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</si>
  <si>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</si>
  <si>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</si>
  <si>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</si>
  <si>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</si>
  <si>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</si>
  <si>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</si>
  <si>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</si>
  <si>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</si>
  <si>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</si>
  <si>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</si>
  <si>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</si>
  <si>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</si>
  <si>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</si>
  <si>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</si>
  <si>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</si>
  <si>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</si>
  <si>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</si>
  <si>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</si>
  <si>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</si>
  <si>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</si>
  <si>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</si>
  <si>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</si>
  <si>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</si>
  <si>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</si>
  <si>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</si>
  <si>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</si>
  <si>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</si>
  <si>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</si>
  <si>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</si>
  <si>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</si>
  <si>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</si>
  <si>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</si>
  <si>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</si>
  <si>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</si>
  <si>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</si>
  <si>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</si>
  <si>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</si>
  <si>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</si>
  <si>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</si>
  <si>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</si>
  <si>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</si>
  <si>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</si>
  <si>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</si>
  <si>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</si>
  <si>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</si>
  <si>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</si>
  <si>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</si>
  <si>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</si>
  <si>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</si>
  <si>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</si>
  <si>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</si>
  <si>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</si>
  <si>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</si>
  <si>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</si>
  <si>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</si>
  <si>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</si>
  <si>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</si>
  <si>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</si>
  <si>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</si>
  <si>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</si>
  <si>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</si>
  <si>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</si>
  <si>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</si>
  <si>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</si>
  <si>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</si>
  <si>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</si>
  <si>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</si>
  <si>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</si>
  <si>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</si>
  <si>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</si>
  <si>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</si>
  <si>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</si>
  <si>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</si>
  <si>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</si>
  <si>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</si>
  <si>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</si>
  <si>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</si>
  <si>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</si>
  <si>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</si>
  <si>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</si>
  <si>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</si>
  <si>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</si>
  <si>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</si>
  <si>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</si>
  <si>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</si>
  <si>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</si>
  <si>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</si>
  <si>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</si>
  <si>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</si>
  <si>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</si>
  <si>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</si>
  <si>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</si>
  <si>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</si>
  <si>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</si>
  <si>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</si>
  <si>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</si>
  <si>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</si>
  <si>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</si>
  <si>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</si>
  <si>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</si>
  <si>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</si>
  <si>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</si>
  <si>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</si>
  <si>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</si>
  <si>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</si>
  <si>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</si>
  <si>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</si>
  <si>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</si>
  <si>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</si>
  <si>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</si>
  <si>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</si>
  <si>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</si>
  <si>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</si>
  <si>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</si>
  <si>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</si>
  <si>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</si>
  <si>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</si>
  <si>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</si>
  <si>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</si>
  <si>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</si>
  <si>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</si>
  <si>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</si>
  <si>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</si>
  <si>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</si>
  <si>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</si>
  <si>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</si>
  <si>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</si>
  <si>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</si>
  <si>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</si>
  <si>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</si>
  <si>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</si>
  <si>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</si>
  <si>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</si>
  <si>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</si>
  <si>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</si>
  <si>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</si>
  <si>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</si>
  <si>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</si>
  <si>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</si>
  <si>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</si>
  <si>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</si>
  <si>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</si>
  <si>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</si>
  <si>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</si>
  <si>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</si>
  <si>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</si>
  <si>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</si>
  <si>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</si>
  <si>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</si>
  <si>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</si>
  <si>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</si>
  <si>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</si>
  <si>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</si>
  <si>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</si>
  <si>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</si>
  <si>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</si>
  <si>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</si>
  <si>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</si>
  <si>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</si>
  <si>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</si>
  <si>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</si>
  <si>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</si>
  <si>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</si>
  <si>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</si>
  <si>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</si>
  <si>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</si>
  <si>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</si>
  <si>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</si>
  <si>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</si>
  <si>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</si>
  <si>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</si>
  <si>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</si>
  <si>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</si>
  <si>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</si>
  <si>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</si>
  <si>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</si>
  <si>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</si>
  <si>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</si>
  <si>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</si>
  <si>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</si>
  <si>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</si>
  <si>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</si>
  <si>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</si>
  <si>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</si>
  <si>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</si>
  <si>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</si>
  <si>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</si>
  <si>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</si>
  <si>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</si>
  <si>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</si>
  <si>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</si>
  <si>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</si>
  <si>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</si>
  <si>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</si>
  <si>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</si>
  <si>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</si>
  <si>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</si>
  <si>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</si>
  <si>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</si>
  <si>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</si>
  <si>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</si>
  <si>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</si>
  <si>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</si>
  <si>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</si>
  <si>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</si>
  <si>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</si>
  <si>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</si>
  <si>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</si>
  <si>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</si>
  <si>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</si>
  <si>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</si>
  <si>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</si>
  <si>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</si>
  <si>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</si>
  <si>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</si>
  <si>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</si>
  <si>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</si>
  <si>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</si>
  <si>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</si>
  <si>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</si>
  <si>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</si>
  <si>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</si>
  <si>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</si>
  <si>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</si>
  <si>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</si>
  <si>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</si>
  <si>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</si>
  <si>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</si>
  <si>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</si>
  <si>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</si>
  <si>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</si>
  <si>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</si>
  <si>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</si>
  <si>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</si>
  <si>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</si>
  <si>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</si>
  <si>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</si>
  <si>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</si>
  <si>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</si>
  <si>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</si>
  <si>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</si>
  <si>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</si>
  <si>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</si>
  <si>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</si>
  <si>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</si>
  <si>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</si>
  <si>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</si>
  <si>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</si>
  <si>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</si>
  <si>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</si>
  <si>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</si>
  <si>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</si>
  <si>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</si>
  <si>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</si>
  <si>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</si>
  <si>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</si>
  <si>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</si>
  <si>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</si>
  <si>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</si>
  <si>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</si>
  <si>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</si>
  <si>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</si>
  <si>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</si>
  <si>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</si>
  <si>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</si>
  <si>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</si>
  <si>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</si>
  <si>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</si>
  <si>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</si>
  <si>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</si>
  <si>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</si>
  <si>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</si>
  <si>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</si>
  <si>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</si>
  <si>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</si>
  <si>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</si>
  <si>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</si>
  <si>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</si>
  <si>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</si>
  <si>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</si>
  <si>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</si>
  <si>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</si>
  <si>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</si>
  <si>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</si>
  <si>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</si>
  <si>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</si>
  <si>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</si>
  <si>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</si>
  <si>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</si>
  <si>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</si>
  <si>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</si>
  <si>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</si>
  <si>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</si>
  <si>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</si>
  <si>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</si>
  <si>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</si>
  <si>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</si>
  <si>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</si>
  <si>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</si>
  <si>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</si>
  <si>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</si>
  <si>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</si>
  <si>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</si>
  <si>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</si>
  <si>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</si>
  <si>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</si>
  <si>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</si>
  <si>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</si>
  <si>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</si>
  <si>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</si>
  <si>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</si>
  <si>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</si>
  <si>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</si>
  <si>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</si>
  <si>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</si>
  <si>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</si>
  <si>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</si>
  <si>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</si>
  <si>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</si>
  <si>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</si>
  <si>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</si>
  <si>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</si>
  <si>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</si>
  <si>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</si>
  <si>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</si>
  <si>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</si>
  <si>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</si>
  <si>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</si>
  <si>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</si>
  <si>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</si>
  <si>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</si>
  <si>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</si>
  <si>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</si>
  <si>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</si>
  <si>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</si>
  <si>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</si>
  <si>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</si>
  <si>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</si>
  <si>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</si>
  <si>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</si>
  <si>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</si>
  <si>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</si>
  <si>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</si>
  <si>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</si>
  <si>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</si>
  <si>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</si>
  <si>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</si>
  <si>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</si>
  <si>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</si>
  <si>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</si>
  <si>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</si>
  <si>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</si>
  <si>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</si>
  <si>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</si>
  <si>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</si>
  <si>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</si>
  <si>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</si>
  <si>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</si>
  <si>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</si>
  <si>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</si>
  <si>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</si>
  <si>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</si>
  <si>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</si>
  <si>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</si>
  <si>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</si>
  <si>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</si>
  <si>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</si>
  <si>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</si>
  <si>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</si>
  <si>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</si>
  <si>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</si>
  <si>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</si>
  <si>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</si>
  <si>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</si>
  <si>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</si>
  <si>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</si>
  <si>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</si>
  <si>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</si>
  <si>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</si>
  <si>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</si>
  <si>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</si>
  <si>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</si>
  <si>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</si>
  <si>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</si>
  <si>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</si>
  <si>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</si>
  <si>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</si>
  <si>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</si>
  <si>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</si>
  <si>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</si>
  <si>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</si>
  <si>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</si>
  <si>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</si>
  <si>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</si>
  <si>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</si>
  <si>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</si>
  <si>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</si>
  <si>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</si>
  <si>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</si>
  <si>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</si>
  <si>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</si>
  <si>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</si>
  <si>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</si>
  <si>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</si>
  <si>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</si>
  <si>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</si>
  <si>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</si>
  <si>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</si>
  <si>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</si>
  <si>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</si>
  <si>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</si>
  <si>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</si>
  <si>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</si>
  <si>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</si>
  <si>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</si>
  <si>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</si>
  <si>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</si>
  <si>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</si>
  <si>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</si>
  <si>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</si>
  <si>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</si>
  <si>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</si>
  <si>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</si>
  <si>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</si>
  <si>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</si>
  <si>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</si>
  <si>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</si>
  <si>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</si>
  <si>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</si>
  <si>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</si>
  <si>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</si>
  <si>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</si>
  <si>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</si>
  <si>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</si>
  <si>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</si>
  <si>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</si>
  <si>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</si>
  <si>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</si>
  <si>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</si>
  <si>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</si>
  <si>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</si>
  <si>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</si>
  <si>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</si>
  <si>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</si>
  <si>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</si>
  <si>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</si>
  <si>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</si>
  <si>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</si>
  <si>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</si>
  <si>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</si>
  <si>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</si>
  <si>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</si>
  <si>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</si>
  <si>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</si>
  <si>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</si>
  <si>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</si>
  <si>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</si>
  <si>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</si>
  <si>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</si>
  <si>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</si>
  <si>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</si>
  <si>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</si>
  <si>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</si>
  <si>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</si>
  <si>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</si>
  <si>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</si>
  <si>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</si>
  <si>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</si>
  <si>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</si>
  <si>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</si>
  <si>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</si>
  <si>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</si>
  <si>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</si>
  <si>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</si>
  <si>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</si>
  <si>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</si>
  <si>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</si>
  <si>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</si>
  <si>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</si>
  <si>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</si>
  <si>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</si>
  <si>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</si>
  <si>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</si>
  <si>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</si>
  <si>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</si>
  <si>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</si>
  <si>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</si>
  <si>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</si>
  <si>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</si>
  <si>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</si>
  <si>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</si>
  <si>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</si>
  <si>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</si>
  <si>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</si>
  <si>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</si>
  <si>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</si>
  <si>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</si>
  <si>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</si>
  <si>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</si>
  <si>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</si>
  <si>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</si>
  <si>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</si>
  <si>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</si>
  <si>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</si>
  <si>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</si>
  <si>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</si>
  <si>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</si>
  <si>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</si>
  <si>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</si>
  <si>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</si>
  <si>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</si>
  <si>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</si>
  <si>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</si>
  <si>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</si>
  <si>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</si>
  <si>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</si>
  <si>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</si>
  <si>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</si>
  <si>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</si>
  <si>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</si>
  <si>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</si>
  <si>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</si>
  <si>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</si>
  <si>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</si>
  <si>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</si>
  <si>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</si>
  <si>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</si>
  <si>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</si>
  <si>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</si>
  <si>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</si>
  <si>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</si>
  <si>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</si>
  <si>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</si>
  <si>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</si>
  <si>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</si>
  <si>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</si>
  <si>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</si>
  <si>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</si>
  <si>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</si>
  <si>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</si>
  <si>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</si>
  <si>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</si>
  <si>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</si>
  <si>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</si>
  <si>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</si>
  <si>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</si>
  <si>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</si>
  <si>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</si>
  <si>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</si>
  <si>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</si>
  <si>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</si>
  <si>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</si>
  <si>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</si>
  <si>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</si>
  <si>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</si>
  <si>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</si>
  <si>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</si>
  <si>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</si>
  <si>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</si>
  <si>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</si>
  <si>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</si>
  <si>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</si>
  <si>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</si>
  <si>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</si>
  <si>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</si>
  <si>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</si>
  <si>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</si>
  <si>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</si>
  <si>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</si>
  <si>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</si>
  <si>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</si>
  <si>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</si>
  <si>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</si>
  <si>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</si>
  <si>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</si>
  <si>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</si>
  <si>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</si>
  <si>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</si>
  <si>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</si>
  <si>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</si>
  <si>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</si>
  <si>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</si>
  <si>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</si>
  <si>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</si>
  <si>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</si>
  <si>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</si>
  <si>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</si>
  <si>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</si>
  <si>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</si>
  <si>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</si>
  <si>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</si>
  <si>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</si>
  <si>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</si>
  <si>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</si>
  <si>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</si>
  <si>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</si>
  <si>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</si>
  <si>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</si>
  <si>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</si>
  <si>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</si>
  <si>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</si>
  <si>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</si>
  <si>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</si>
  <si>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</si>
  <si>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</si>
  <si>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</si>
  <si>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</si>
  <si>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</si>
  <si>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</si>
  <si>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</si>
  <si>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</si>
  <si>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</si>
  <si>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</si>
  <si>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</si>
  <si>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</si>
  <si>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</si>
  <si>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</si>
  <si>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</si>
  <si>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</si>
  <si>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</si>
  <si>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</si>
  <si>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</si>
  <si>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</si>
  <si>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</si>
  <si>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</si>
  <si>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</si>
  <si>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</si>
  <si>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</si>
  <si>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</si>
  <si>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</si>
  <si>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</si>
  <si>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</si>
  <si>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</si>
  <si>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</si>
  <si>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</si>
  <si>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</si>
  <si>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</si>
  <si>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</si>
  <si>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</si>
  <si>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</si>
  <si>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</si>
  <si>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</si>
  <si>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</si>
  <si>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</si>
  <si>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</si>
  <si>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</si>
  <si>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</si>
  <si>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</si>
  <si>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</si>
  <si>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</si>
  <si>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</si>
  <si>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</si>
  <si>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</si>
  <si>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</si>
  <si>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</si>
  <si>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</si>
  <si>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</si>
  <si>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</si>
  <si>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</si>
  <si>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</si>
  <si>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</si>
  <si>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</si>
  <si>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</si>
  <si>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</si>
  <si>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</si>
  <si>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</si>
  <si>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</si>
  <si>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</si>
  <si>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</si>
  <si>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</si>
  <si>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</si>
  <si>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</si>
  <si>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</si>
  <si>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</si>
  <si>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</si>
  <si>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</si>
  <si>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</si>
  <si>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</si>
  <si>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</si>
  <si>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</si>
  <si>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</si>
  <si>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</si>
  <si>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</si>
  <si>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</si>
  <si>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</si>
  <si>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</si>
  <si>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</si>
  <si>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</si>
  <si>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</si>
  <si>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</si>
  <si>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</si>
  <si>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</si>
  <si>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</si>
  <si>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</si>
  <si>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</si>
  <si>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</si>
  <si>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</si>
  <si>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</si>
  <si>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</si>
  <si>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</si>
  <si>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</si>
  <si>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</si>
  <si>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</si>
  <si>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</si>
  <si>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</si>
  <si>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</si>
  <si>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</si>
  <si>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</si>
  <si>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</si>
  <si>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</si>
  <si>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</si>
  <si>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</si>
  <si>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</si>
  <si>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</si>
  <si>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</si>
  <si>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</si>
  <si>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</si>
  <si>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</si>
  <si>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</si>
  <si>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</si>
  <si>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</si>
  <si>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</si>
  <si>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</si>
  <si>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</si>
  <si>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</si>
  <si>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</si>
  <si>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</si>
  <si>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</si>
  <si>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</si>
  <si>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</si>
  <si>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</si>
  <si>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</si>
  <si>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</si>
  <si>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</si>
  <si>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</si>
  <si>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</si>
  <si>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</si>
  <si>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</si>
  <si>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</si>
  <si>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</si>
  <si>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</si>
  <si>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</si>
  <si>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</si>
  <si>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</si>
  <si>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</si>
  <si>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</si>
  <si>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</si>
  <si>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</si>
  <si>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</si>
  <si>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</si>
  <si>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</si>
  <si>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</si>
  <si>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</si>
  <si>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</si>
  <si>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</si>
  <si>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</si>
  <si>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</si>
  <si>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</si>
  <si>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</si>
  <si>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</si>
  <si>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</si>
  <si>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</si>
  <si>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</si>
  <si>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</si>
  <si>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</si>
  <si>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</si>
  <si>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</si>
  <si>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</si>
  <si>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</si>
  <si>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</si>
  <si>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</si>
  <si>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</si>
  <si>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</si>
  <si>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</si>
  <si>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</si>
  <si>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</si>
  <si>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</si>
  <si>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</si>
  <si>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</si>
  <si>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</si>
  <si>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</si>
  <si>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</si>
  <si>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</si>
  <si>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</si>
  <si>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</si>
  <si>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</si>
  <si>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</si>
  <si>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</si>
  <si>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</si>
  <si>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</si>
  <si>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</si>
  <si>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</si>
  <si>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</si>
  <si>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</si>
  <si>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</si>
  <si>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</si>
  <si>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</si>
  <si>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</si>
  <si>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</si>
  <si>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</si>
  <si>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</si>
  <si>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</si>
  <si>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</si>
  <si>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</si>
  <si>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</si>
  <si>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</si>
  <si>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</si>
  <si>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</si>
  <si>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</si>
  <si>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</si>
  <si>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</si>
  <si>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</si>
  <si>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</si>
  <si>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</si>
  <si>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</si>
  <si>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</si>
  <si>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</si>
  <si>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</si>
  <si>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</si>
  <si>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</si>
  <si>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</si>
  <si>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</si>
  <si>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</si>
  <si>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</si>
  <si>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</si>
  <si>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</si>
  <si>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</si>
  <si>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</si>
  <si>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</si>
  <si>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</si>
  <si>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</si>
  <si>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</si>
  <si>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</si>
  <si>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</si>
  <si>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</si>
  <si>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</si>
  <si>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</si>
  <si>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</si>
  <si>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</si>
  <si>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</si>
  <si>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</si>
  <si>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</si>
  <si>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</si>
  <si>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</si>
  <si>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</si>
  <si>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</si>
  <si>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</si>
  <si>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</si>
  <si>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</si>
  <si>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</si>
  <si>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</si>
  <si>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</si>
  <si>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</si>
  <si>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</si>
  <si>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</si>
  <si>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</si>
  <si>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</si>
  <si>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</si>
  <si>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</si>
  <si>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</si>
  <si>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</si>
  <si>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</si>
  <si>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</si>
  <si>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</si>
  <si>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</si>
  <si>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</si>
  <si>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</si>
  <si>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</si>
  <si>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</si>
  <si>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</si>
  <si>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</si>
  <si>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</si>
  <si>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</si>
  <si>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</si>
  <si>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</si>
  <si>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</si>
  <si>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</si>
  <si>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</si>
  <si>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</si>
  <si>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</si>
  <si>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</si>
  <si>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</si>
  <si>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</si>
  <si>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</si>
  <si>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</si>
  <si>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</si>
  <si>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</si>
  <si>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</si>
  <si>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</si>
  <si>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</si>
  <si>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</si>
  <si>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</si>
  <si>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</si>
  <si>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</si>
  <si>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</si>
  <si>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</si>
  <si>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</si>
  <si>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</si>
  <si>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</si>
  <si>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</si>
  <si>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</si>
  <si>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</si>
  <si>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</si>
  <si>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</si>
  <si>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</si>
  <si>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</si>
  <si>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</si>
  <si>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</si>
  <si>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</si>
  <si>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</si>
  <si>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</si>
  <si>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</si>
  <si>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</si>
  <si>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</si>
  <si>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</si>
  <si>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</si>
  <si>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</si>
  <si>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</si>
  <si>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</si>
  <si>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</si>
  <si>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</si>
  <si>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</si>
  <si>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</si>
  <si>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</si>
  <si>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</si>
  <si>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</si>
  <si>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</si>
  <si>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</si>
  <si>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</si>
  <si>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</si>
  <si>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</si>
  <si>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</si>
  <si>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</si>
  <si>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</si>
  <si>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</si>
  <si>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</si>
  <si>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</si>
  <si>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</si>
  <si>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</si>
  <si>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</si>
  <si>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</si>
  <si>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</si>
  <si>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</si>
  <si>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</si>
  <si>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</si>
  <si>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</si>
  <si>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</si>
  <si>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</si>
  <si>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</si>
  <si>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</si>
  <si>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</si>
  <si>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</si>
  <si>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</si>
  <si>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</si>
  <si>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</si>
  <si>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</si>
  <si>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</si>
  <si>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</si>
  <si>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</si>
  <si>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</si>
  <si>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</si>
  <si>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</si>
  <si>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</si>
  <si>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</si>
  <si>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</si>
  <si>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</si>
  <si>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</si>
  <si>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</si>
  <si>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</si>
  <si>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</si>
  <si>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</si>
  <si>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</si>
  <si>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</si>
  <si>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</si>
  <si>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</si>
  <si>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</si>
  <si>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</si>
  <si>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</si>
  <si>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</si>
  <si>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</si>
  <si>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</si>
  <si>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</si>
  <si>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</si>
  <si>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</si>
  <si>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</si>
  <si>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</si>
  <si>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</si>
  <si>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</si>
  <si>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</si>
  <si>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</si>
  <si>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</si>
  <si>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</si>
  <si>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</si>
  <si>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</si>
  <si>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</si>
  <si>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</si>
  <si>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</si>
  <si>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</si>
  <si>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</si>
  <si>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</si>
  <si>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</si>
  <si>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</si>
  <si>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</si>
  <si>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</si>
  <si>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</si>
  <si>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</si>
  <si>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</si>
  <si>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</si>
  <si>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</si>
  <si>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</si>
  <si>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</si>
  <si>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</si>
  <si>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</si>
  <si>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</si>
  <si>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</si>
  <si>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</si>
  <si>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</si>
  <si>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</si>
  <si>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</si>
  <si>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</si>
  <si>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</si>
  <si>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</si>
  <si>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</si>
  <si>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</si>
  <si>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</si>
  <si>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</si>
  <si>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</si>
  <si>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</si>
  <si>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</si>
  <si>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</si>
  <si>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</si>
  <si>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</si>
  <si>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</si>
  <si>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</si>
  <si>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</si>
  <si>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</si>
  <si>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</si>
  <si>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</si>
  <si>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</si>
  <si>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</si>
  <si>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</si>
  <si>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</si>
  <si>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</si>
  <si>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</si>
  <si>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</si>
  <si>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</si>
  <si>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</si>
  <si>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</si>
  <si>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</si>
  <si>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</si>
  <si>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</si>
  <si>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</si>
  <si>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</si>
  <si>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</si>
  <si>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</si>
  <si>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</si>
  <si>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</si>
  <si>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</si>
  <si>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</si>
  <si>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</si>
  <si>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</si>
  <si>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</si>
  <si>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</si>
  <si>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</si>
  <si>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</si>
  <si>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</si>
  <si>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</si>
  <si>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</si>
  <si>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</si>
  <si>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</si>
  <si>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</si>
  <si>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</si>
  <si>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</si>
  <si>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</si>
  <si>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</si>
  <si>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</si>
  <si>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</si>
  <si>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</si>
  <si>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</si>
  <si>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</si>
  <si>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</si>
  <si>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</si>
  <si>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</si>
  <si>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</si>
  <si>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</si>
  <si>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</si>
  <si>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</si>
  <si>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</si>
  <si>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</si>
  <si>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</si>
  <si>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</si>
  <si>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</si>
  <si>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</si>
  <si>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</si>
  <si>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</si>
  <si>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</si>
  <si>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</si>
  <si>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</si>
  <si>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</si>
  <si>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</si>
  <si>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</si>
  <si>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</si>
  <si>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</si>
  <si>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</si>
  <si>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</si>
  <si>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</si>
  <si>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</si>
  <si>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</si>
  <si>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</si>
  <si>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</si>
  <si>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</si>
  <si>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</si>
  <si>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</si>
  <si>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</si>
  <si>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</si>
  <si>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</si>
  <si>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</si>
  <si>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</si>
  <si>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</si>
  <si>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</si>
  <si>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</si>
  <si>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</si>
  <si>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</si>
  <si>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</si>
  <si>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</si>
  <si>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</si>
  <si>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</si>
  <si>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</si>
  <si>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</si>
  <si>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</si>
  <si>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</si>
  <si>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</si>
  <si>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</si>
  <si>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</si>
  <si>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</si>
  <si>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</si>
  <si>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</si>
  <si>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</si>
  <si>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</si>
  <si>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</si>
  <si>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</si>
  <si>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</si>
  <si>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</si>
  <si>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</si>
  <si>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</si>
  <si>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</si>
  <si>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</si>
  <si>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</si>
  <si>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</si>
  <si>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</si>
  <si>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</si>
  <si>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</si>
  <si>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</si>
  <si>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</si>
  <si>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</si>
  <si>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</si>
  <si>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</si>
  <si>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</si>
  <si>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</si>
  <si>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</si>
  <si>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</si>
  <si>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</si>
  <si>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</si>
  <si>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</si>
  <si>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</si>
  <si>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</si>
  <si>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</si>
  <si>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</si>
  <si>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</si>
  <si>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</si>
  <si>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</si>
  <si>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</si>
  <si>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</si>
  <si>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</si>
  <si>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</si>
  <si>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</si>
  <si>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</si>
  <si>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</si>
  <si>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</si>
  <si>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</si>
  <si>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</si>
  <si>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</si>
  <si>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</si>
  <si>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</si>
  <si>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</si>
  <si>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</si>
  <si>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</si>
  <si>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</si>
  <si>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</si>
  <si>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</si>
  <si>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</si>
  <si>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</si>
  <si>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</si>
  <si>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</si>
  <si>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</si>
  <si>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</si>
  <si>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</si>
  <si>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</si>
  <si>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</si>
  <si>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</si>
  <si>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</si>
  <si>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</si>
  <si>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</si>
  <si>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</si>
  <si>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</si>
  <si>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</si>
  <si>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</si>
  <si>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</si>
  <si>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</si>
  <si>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</si>
  <si>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</si>
  <si>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</si>
  <si>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</si>
  <si>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</si>
  <si>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</si>
  <si>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</si>
  <si>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</si>
  <si>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</si>
  <si>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</si>
  <si>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</si>
  <si>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</si>
  <si>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</si>
  <si>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</si>
  <si>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</si>
  <si>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</si>
  <si>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</si>
  <si>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</si>
  <si>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</si>
  <si>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</si>
  <si>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</si>
  <si>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</si>
  <si>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</si>
  <si>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</si>
  <si>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</si>
  <si>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</si>
  <si>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</si>
  <si>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</si>
  <si>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</si>
  <si>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</si>
  <si>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</si>
  <si>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</si>
  <si>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</si>
  <si>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</si>
  <si>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</si>
  <si>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</si>
  <si>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</si>
  <si>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</si>
  <si>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</si>
  <si>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</si>
  <si>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</si>
  <si>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</si>
  <si>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</si>
  <si>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</si>
  <si>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</si>
  <si>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</si>
  <si>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</si>
  <si>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</si>
  <si>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</si>
  <si>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</si>
  <si>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</si>
  <si>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</si>
  <si>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</si>
  <si>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</si>
  <si>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</si>
  <si>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</si>
  <si>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</si>
  <si>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</si>
  <si>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</si>
  <si>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</si>
  <si>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</si>
  <si>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</si>
  <si>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</si>
  <si>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</si>
  <si>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</si>
  <si>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</si>
  <si>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</si>
  <si>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</si>
  <si>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</si>
  <si>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</si>
  <si>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</si>
  <si>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</si>
  <si>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</si>
  <si>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</si>
  <si>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</si>
  <si>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</si>
  <si>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</si>
  <si>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</si>
  <si>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</si>
  <si>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</si>
  <si>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</si>
  <si>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</si>
  <si>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</si>
  <si>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</si>
  <si>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</si>
  <si>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</si>
  <si>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</si>
  <si>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</si>
  <si>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</si>
  <si>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</si>
  <si>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</si>
  <si>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</si>
  <si>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</si>
  <si>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</si>
  <si>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</si>
  <si>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</si>
  <si>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</si>
  <si>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</si>
  <si>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</si>
  <si>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</si>
  <si>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</si>
  <si>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</si>
  <si>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</si>
  <si>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</si>
  <si>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</si>
  <si>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</si>
  <si>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</si>
  <si>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</si>
  <si>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</si>
  <si>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</si>
  <si>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</si>
  <si>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</si>
  <si>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</si>
  <si>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</si>
  <si>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</si>
  <si>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</si>
  <si>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</si>
  <si>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</si>
  <si>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</si>
  <si>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</si>
  <si>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</si>
  <si>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</si>
  <si>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</si>
  <si>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</si>
  <si>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</si>
  <si>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</si>
  <si>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</si>
  <si>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</si>
  <si>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</si>
  <si>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</si>
  <si>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</si>
  <si>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</si>
  <si>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</si>
  <si>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</si>
  <si>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</si>
  <si>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</si>
  <si>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</si>
  <si>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</si>
  <si>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</si>
  <si>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</si>
  <si>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</si>
  <si>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</si>
  <si>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</si>
  <si>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</si>
  <si>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</si>
  <si>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</si>
  <si>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</si>
  <si>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</si>
  <si>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</si>
  <si>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</si>
  <si>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</si>
  <si>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</si>
  <si>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</si>
  <si>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</si>
  <si>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</si>
  <si>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</si>
  <si>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</si>
  <si>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</si>
  <si>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</si>
  <si>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</si>
  <si>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</si>
  <si>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</si>
  <si>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</si>
  <si>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</si>
  <si>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</si>
  <si>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</si>
  <si>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</si>
  <si>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</si>
  <si>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</si>
  <si>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</si>
  <si>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</si>
  <si>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</si>
  <si>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</si>
  <si>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</si>
  <si>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</si>
  <si>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</si>
  <si>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</si>
  <si>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</si>
  <si>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</si>
  <si>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</si>
  <si>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</si>
  <si>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</si>
  <si>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</si>
  <si>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</si>
  <si>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</si>
  <si>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</si>
  <si>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</si>
  <si>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</si>
  <si>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</si>
  <si>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</si>
  <si>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</si>
  <si>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</si>
  <si>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</si>
  <si>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</si>
  <si>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</si>
  <si>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</si>
  <si>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</si>
  <si>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</si>
  <si>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</si>
  <si>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</si>
  <si>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</si>
  <si>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</si>
  <si>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</si>
  <si>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</si>
  <si>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</si>
  <si>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</si>
  <si>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</si>
  <si>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</si>
  <si>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</si>
  <si>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</si>
  <si>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</si>
  <si>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</si>
  <si>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</si>
  <si>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</si>
  <si>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</si>
  <si>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</si>
  <si>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</si>
  <si>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</si>
  <si>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</si>
  <si>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</si>
  <si>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</si>
  <si>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</si>
  <si>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</si>
  <si>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</si>
  <si>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</si>
  <si>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</si>
  <si>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</si>
  <si>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</si>
  <si>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</si>
  <si>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</si>
  <si>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</si>
  <si>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</si>
  <si>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</si>
  <si>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</si>
  <si>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</si>
  <si>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</si>
  <si>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</si>
  <si>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</si>
  <si>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</si>
  <si>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</si>
  <si>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</si>
  <si>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</si>
  <si>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</si>
  <si>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</si>
  <si>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</si>
  <si>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</si>
  <si>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</si>
  <si>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</si>
  <si>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</si>
  <si>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</si>
  <si>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</si>
  <si>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</si>
  <si>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</si>
  <si>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</si>
  <si>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</si>
  <si>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</si>
  <si>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</si>
  <si>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</si>
  <si>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</si>
  <si>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</si>
  <si>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</si>
  <si>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</si>
  <si>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</si>
  <si>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</si>
  <si>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</si>
  <si>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</si>
  <si>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</si>
  <si>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</si>
  <si>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</si>
  <si>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</si>
  <si>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</si>
  <si>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</si>
  <si>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</si>
  <si>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</si>
  <si>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</si>
  <si>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</si>
  <si>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</si>
  <si>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</si>
  <si>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</si>
  <si>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</si>
  <si>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</si>
  <si>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</si>
  <si>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</si>
  <si>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</si>
  <si>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</si>
  <si>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</si>
  <si>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</si>
  <si>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</si>
  <si>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</si>
  <si>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</si>
  <si>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</si>
  <si>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</si>
  <si>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</si>
  <si>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</si>
  <si>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</si>
  <si>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</si>
  <si>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</si>
  <si>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</si>
  <si>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</si>
  <si>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</si>
  <si>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</si>
  <si>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</si>
  <si>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</si>
  <si>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</si>
  <si>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</si>
  <si>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</si>
  <si>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</si>
  <si>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</si>
  <si>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</si>
  <si>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</si>
  <si>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</si>
  <si>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</si>
  <si>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</si>
  <si>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</si>
  <si>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</si>
  <si>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</si>
  <si>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</si>
  <si>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</si>
  <si>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</si>
  <si>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</si>
  <si>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</si>
  <si>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</si>
  <si>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</si>
  <si>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</si>
  <si>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</si>
  <si>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</si>
  <si>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</si>
  <si>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</si>
  <si>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</si>
  <si>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</si>
  <si>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</si>
  <si>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</si>
  <si>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</si>
  <si>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</si>
  <si>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</si>
  <si>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</si>
  <si>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</si>
  <si>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</si>
  <si>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</si>
  <si>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</si>
  <si>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</si>
  <si>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</si>
  <si>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</si>
  <si>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</si>
  <si>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</si>
  <si>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</si>
  <si>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</si>
  <si>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</si>
  <si>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</si>
  <si>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</si>
  <si>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</si>
  <si>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</si>
  <si>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</si>
  <si>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</si>
  <si>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</si>
  <si>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</si>
  <si>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</si>
  <si>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</si>
  <si>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</si>
  <si>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</si>
  <si>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</si>
  <si>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</si>
  <si>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</si>
  <si>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</si>
  <si>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</si>
  <si>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</si>
  <si>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</si>
  <si>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</si>
  <si>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</si>
  <si>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</si>
  <si>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</si>
  <si>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</si>
  <si>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</si>
  <si>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</si>
  <si>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</si>
  <si>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</si>
  <si>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</si>
  <si>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</si>
  <si>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</si>
  <si>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</si>
  <si>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</si>
  <si>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</si>
  <si>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</si>
  <si>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</si>
  <si>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</si>
  <si>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</si>
  <si>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</si>
  <si>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</si>
  <si>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</si>
  <si>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</si>
  <si>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</si>
  <si>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</si>
  <si>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</si>
  <si>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</si>
  <si>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</si>
  <si>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</si>
  <si>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</si>
  <si>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</si>
  <si>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</si>
  <si>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</si>
  <si>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</si>
  <si>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</si>
  <si>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</si>
  <si>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</si>
  <si>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</si>
  <si>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</si>
  <si>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</si>
  <si>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</si>
  <si>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</si>
  <si>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</si>
  <si>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</si>
  <si>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</si>
  <si>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</si>
  <si>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</si>
  <si>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</si>
  <si>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</si>
  <si>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</si>
  <si>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</si>
  <si>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</si>
  <si>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</si>
  <si>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</si>
  <si>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</si>
  <si>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</si>
  <si>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</si>
  <si>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</si>
  <si>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</si>
  <si>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</si>
  <si>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</si>
  <si>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</si>
  <si>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</si>
  <si>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</si>
  <si>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</si>
  <si>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</si>
  <si>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</si>
  <si>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</si>
  <si>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</si>
  <si>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</si>
  <si>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</si>
  <si>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</si>
  <si>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</si>
  <si>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</si>
  <si>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</si>
  <si>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</si>
  <si>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</si>
  <si>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</si>
  <si>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</si>
  <si>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</si>
  <si>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</si>
  <si>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</si>
  <si>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</si>
  <si>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</si>
  <si>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</si>
  <si>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</si>
  <si>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</si>
  <si>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</si>
  <si>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</si>
  <si>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</si>
  <si>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</si>
  <si>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</si>
  <si>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</si>
  <si>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</si>
  <si>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</si>
  <si>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</si>
  <si>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</si>
  <si>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</si>
  <si>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</si>
  <si>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</si>
  <si>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</si>
  <si>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</si>
  <si>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</si>
  <si>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</si>
  <si>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</si>
  <si>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</si>
  <si>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</si>
  <si>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</si>
  <si>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</si>
  <si>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</si>
  <si>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</si>
  <si>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</si>
  <si>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</si>
  <si>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</si>
  <si>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</si>
  <si>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</si>
  <si>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</si>
  <si>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</si>
  <si>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</si>
  <si>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</si>
  <si>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</si>
  <si>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</si>
  <si>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</si>
  <si>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</si>
  <si>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</si>
  <si>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</si>
  <si>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</si>
  <si>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</si>
  <si>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</si>
  <si>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</si>
  <si>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</si>
  <si>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</si>
  <si>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</si>
  <si>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</si>
  <si>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</si>
  <si>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</si>
  <si>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</si>
  <si>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</si>
  <si>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</si>
  <si>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</si>
  <si>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</si>
  <si>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</si>
  <si>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</si>
  <si>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</si>
  <si>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</si>
  <si>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</si>
  <si>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</si>
  <si>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</si>
  <si>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</si>
  <si>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</si>
  <si>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</si>
  <si>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</si>
  <si>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</si>
  <si>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</si>
  <si>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</si>
  <si>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</si>
  <si>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</si>
  <si>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</si>
  <si>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</si>
  <si>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</si>
  <si>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</si>
  <si>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</si>
  <si>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</si>
  <si>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</si>
  <si>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</si>
  <si>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</si>
  <si>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</si>
  <si>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</si>
  <si>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</si>
  <si>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</si>
  <si>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</si>
  <si>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</si>
  <si>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</si>
  <si>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</si>
  <si>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</si>
  <si>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</si>
  <si>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</si>
  <si>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</si>
  <si>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</si>
  <si>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</si>
  <si>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</si>
  <si>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</si>
  <si>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</si>
  <si>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</si>
  <si>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</si>
  <si>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</si>
  <si>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</si>
  <si>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</si>
  <si>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</si>
  <si>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</si>
  <si>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</si>
  <si>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</si>
  <si>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</si>
  <si>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</si>
  <si>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</si>
  <si>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</si>
  <si>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</si>
  <si>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</si>
  <si>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</si>
  <si>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</si>
  <si>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</si>
  <si>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</si>
  <si>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</si>
  <si>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</si>
  <si>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</si>
  <si>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</si>
  <si>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</si>
  <si>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</si>
  <si>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</si>
  <si>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</si>
  <si>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</si>
  <si>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</si>
  <si>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</si>
  <si>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</si>
  <si>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</si>
  <si>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</si>
  <si>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</si>
  <si>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</si>
  <si>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</si>
  <si>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</si>
  <si>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</si>
  <si>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</si>
  <si>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</si>
  <si>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</si>
  <si>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</si>
  <si>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</si>
  <si>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</si>
  <si>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</si>
  <si>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</si>
  <si>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</si>
  <si>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</si>
  <si>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</si>
  <si>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</si>
  <si>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</si>
  <si>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</si>
  <si>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</si>
  <si>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</si>
  <si>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</si>
  <si>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</si>
  <si>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</si>
  <si>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</si>
  <si>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</si>
  <si>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</si>
  <si>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</si>
  <si>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</si>
  <si>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</si>
  <si>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</si>
  <si>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</si>
  <si>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</si>
  <si>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</si>
  <si>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</si>
  <si>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</si>
  <si>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</si>
  <si>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</si>
  <si>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</si>
  <si>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</si>
  <si>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</si>
  <si>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</si>
  <si>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</si>
  <si>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</si>
  <si>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</si>
  <si>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</si>
  <si>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</si>
  <si>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</si>
  <si>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</si>
  <si>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</si>
  <si>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</si>
  <si>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</si>
  <si>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</si>
  <si>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</si>
  <si>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</si>
  <si>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</si>
  <si>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</si>
  <si>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</si>
  <si>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</si>
  <si>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</si>
  <si>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</si>
  <si>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</si>
  <si>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</si>
  <si>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</si>
  <si>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</si>
  <si>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</si>
  <si>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</si>
  <si>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</si>
  <si>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</si>
  <si>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</si>
  <si>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</si>
  <si>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</si>
  <si>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</si>
  <si>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</si>
  <si>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</si>
  <si>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</si>
  <si>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</si>
  <si>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</si>
  <si>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</si>
  <si>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</si>
  <si>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</si>
  <si>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</si>
  <si>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</si>
  <si>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</si>
  <si>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</si>
  <si>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</si>
  <si>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</si>
  <si>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</si>
  <si>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</si>
  <si>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</si>
  <si>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</si>
  <si>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</si>
  <si>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</si>
  <si>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</si>
  <si>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</si>
  <si>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</si>
  <si>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</si>
  <si>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</si>
  <si>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</si>
  <si>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</si>
  <si>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</si>
  <si>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</si>
  <si>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</si>
  <si>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</si>
  <si>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</si>
  <si>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</si>
  <si>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</si>
  <si>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</si>
  <si>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</si>
  <si>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</si>
  <si>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</si>
  <si>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</si>
  <si>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</si>
  <si>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</si>
  <si>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</si>
  <si>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</si>
  <si>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</si>
  <si>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</si>
  <si>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</si>
  <si>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</si>
  <si>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</si>
  <si>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</si>
  <si>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</si>
  <si>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</si>
  <si>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</si>
  <si>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</si>
  <si>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</si>
  <si>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</si>
  <si>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</si>
  <si>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</si>
  <si>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</si>
  <si>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</si>
  <si>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</si>
  <si>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</si>
  <si>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</si>
  <si>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</si>
  <si>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</si>
  <si>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</si>
  <si>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</si>
  <si>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</si>
  <si>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</si>
  <si>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</si>
  <si>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</si>
  <si>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</si>
  <si>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</si>
  <si>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</si>
  <si>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</si>
  <si>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</si>
  <si>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</si>
  <si>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</si>
  <si>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</si>
  <si>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</si>
  <si>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</si>
  <si>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</si>
  <si>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</si>
  <si>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</si>
  <si>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</si>
  <si>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</si>
  <si>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</si>
  <si>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</si>
  <si>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</si>
  <si>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</si>
  <si>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</si>
  <si>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</si>
  <si>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</si>
  <si>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</si>
  <si>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</si>
  <si>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</si>
  <si>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</si>
  <si>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</si>
  <si>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</si>
  <si>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</si>
  <si>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</si>
  <si>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</si>
  <si>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</si>
  <si>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</si>
  <si>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</si>
  <si>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</si>
  <si>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</si>
  <si>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</si>
  <si>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</si>
  <si>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</si>
  <si>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</si>
  <si>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</si>
  <si>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</si>
  <si>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</si>
  <si>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</si>
  <si>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</si>
  <si>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</si>
  <si>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</si>
  <si>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</si>
  <si>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</si>
  <si>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</si>
  <si>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</si>
  <si>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</si>
  <si>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</si>
  <si>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</si>
  <si>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</si>
  <si>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</si>
  <si>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</si>
  <si>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</si>
  <si>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</si>
  <si>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</si>
  <si>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</si>
  <si>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</si>
  <si>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</si>
  <si>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</si>
  <si>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</si>
  <si>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</si>
  <si>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</si>
  <si>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</si>
  <si>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</si>
  <si>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</si>
  <si>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</si>
  <si>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</si>
  <si>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</si>
  <si>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</si>
  <si>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</si>
  <si>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</si>
  <si>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</si>
  <si>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</si>
  <si>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</si>
  <si>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</si>
  <si>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</si>
  <si>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</si>
  <si>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</si>
  <si>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</si>
  <si>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</si>
  <si>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</si>
  <si>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</si>
  <si>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</si>
  <si>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</si>
  <si>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</si>
  <si>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</si>
  <si>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</si>
  <si>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</si>
  <si>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</si>
  <si>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</si>
  <si>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</si>
  <si>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</si>
  <si>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</si>
  <si>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</si>
  <si>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</si>
  <si>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</si>
  <si>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</si>
  <si>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</si>
  <si>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</si>
  <si>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</si>
  <si>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</si>
  <si>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</si>
  <si>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</si>
  <si>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</si>
  <si>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</si>
  <si>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</si>
  <si>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</si>
  <si>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</si>
  <si>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</si>
  <si>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</si>
  <si>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</si>
  <si>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</si>
  <si>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</si>
  <si>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</si>
  <si>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</si>
  <si>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</si>
  <si>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</si>
  <si>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</si>
  <si>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</si>
  <si>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</si>
  <si>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</si>
  <si>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</si>
  <si>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</si>
  <si>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</si>
  <si>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</si>
  <si>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</si>
  <si>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</si>
  <si>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</si>
  <si>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</si>
  <si>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</si>
  <si>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</si>
  <si>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</si>
  <si>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</si>
  <si>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</si>
  <si>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</si>
  <si>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</si>
  <si>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</si>
  <si>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</si>
  <si>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</si>
  <si>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</si>
  <si>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</si>
  <si>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</si>
  <si>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</si>
  <si>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</si>
  <si>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</si>
  <si>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</si>
  <si>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</si>
  <si>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</si>
  <si>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</si>
  <si>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</si>
  <si>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</si>
  <si>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</si>
  <si>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</si>
  <si>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</si>
  <si>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</si>
  <si>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</si>
  <si>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</si>
  <si>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</si>
  <si>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</si>
  <si>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</si>
  <si>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</si>
  <si>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</si>
  <si>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</si>
  <si>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</si>
  <si>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</si>
  <si>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</si>
  <si>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</si>
  <si>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</si>
  <si>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</si>
  <si>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</si>
  <si>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</si>
  <si>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</si>
  <si>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</si>
  <si>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</si>
  <si>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</si>
  <si>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</si>
  <si>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</si>
  <si>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</si>
  <si>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</si>
  <si>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</si>
  <si>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</si>
  <si>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</si>
  <si>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</si>
  <si>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</si>
  <si>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</si>
  <si>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</si>
  <si>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</si>
  <si>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</si>
  <si>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</si>
  <si>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</si>
  <si>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</si>
  <si>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</si>
  <si>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</si>
  <si>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</si>
  <si>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</si>
  <si>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</si>
  <si>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</si>
  <si>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</si>
  <si>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</si>
  <si>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</si>
  <si>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</si>
  <si>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</si>
  <si>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</si>
  <si>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</si>
  <si>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</si>
  <si>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</si>
  <si>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</si>
  <si>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</si>
  <si>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</si>
  <si>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</si>
  <si>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</si>
  <si>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</si>
  <si>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</si>
  <si>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</si>
  <si>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</si>
  <si>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</si>
  <si>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</si>
  <si>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</si>
  <si>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</si>
  <si>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</si>
  <si>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</si>
  <si>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</si>
  <si>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</si>
  <si>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</si>
  <si>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</si>
  <si>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</si>
  <si>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</si>
  <si>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</si>
  <si>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</si>
  <si>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</si>
  <si>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</si>
  <si>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</si>
  <si>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</si>
  <si>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</si>
  <si>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</si>
  <si>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</si>
  <si>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</si>
  <si>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</si>
  <si>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</si>
  <si>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</si>
  <si>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</si>
  <si>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</si>
  <si>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</si>
  <si>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</si>
  <si>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</si>
  <si>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</si>
  <si>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</si>
  <si>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</si>
  <si>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</si>
  <si>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</si>
  <si>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</si>
  <si>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</si>
  <si>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</si>
  <si>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</si>
  <si>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</si>
  <si>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</si>
  <si>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</si>
  <si>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</si>
  <si>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</si>
  <si>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</si>
  <si>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</si>
  <si>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</si>
  <si>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</si>
  <si>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</si>
  <si>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</si>
  <si>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</si>
  <si>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</si>
  <si>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</si>
  <si>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</si>
  <si>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</si>
  <si>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</si>
  <si>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</si>
  <si>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</si>
  <si>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</si>
  <si>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</si>
  <si>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</si>
  <si>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</si>
  <si>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</si>
  <si>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</si>
  <si>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</si>
  <si>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</si>
  <si>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</si>
  <si>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</si>
  <si>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</si>
  <si>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</si>
  <si>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</si>
  <si>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</si>
  <si>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</si>
  <si>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</si>
  <si>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</si>
  <si>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</si>
  <si>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</si>
  <si>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</si>
  <si>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</si>
  <si>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</si>
  <si>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</si>
  <si>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</si>
  <si>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</si>
  <si>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</si>
  <si>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</si>
  <si>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</si>
  <si>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</si>
  <si>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</si>
  <si>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</si>
  <si>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</si>
  <si>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</si>
  <si>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</si>
  <si>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</si>
  <si>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</si>
  <si>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</si>
  <si>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</si>
  <si>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</si>
  <si>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</si>
  <si>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</si>
  <si>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</si>
  <si>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</si>
  <si>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</si>
  <si>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</si>
  <si>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</si>
  <si>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</si>
  <si>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</si>
  <si>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</si>
  <si>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</si>
  <si>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</si>
  <si>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</si>
  <si>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</si>
  <si>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</si>
  <si>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</si>
  <si>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</si>
  <si>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</si>
  <si>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</si>
  <si>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</si>
  <si>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</si>
  <si>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</si>
  <si>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</si>
  <si>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</si>
  <si>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</si>
  <si>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</si>
  <si>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</si>
  <si>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</si>
  <si>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</si>
  <si>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</si>
  <si>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</si>
  <si>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</si>
  <si>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</si>
  <si>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</si>
  <si>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</si>
  <si>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</si>
  <si>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</si>
  <si>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</si>
  <si>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</si>
  <si>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</si>
  <si>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</si>
  <si>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</si>
  <si>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</si>
  <si>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</si>
  <si>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</si>
  <si>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</si>
  <si>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</si>
  <si>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</si>
  <si>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</si>
  <si>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</si>
  <si>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</si>
  <si>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</si>
  <si>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</si>
  <si>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</si>
  <si>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</si>
  <si>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</si>
  <si>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</si>
  <si>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</si>
  <si>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</si>
  <si>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</si>
  <si>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</si>
  <si>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</si>
  <si>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</si>
  <si>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</si>
  <si>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</si>
  <si>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</si>
  <si>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</si>
  <si>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</si>
  <si>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</si>
  <si>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</si>
  <si>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</si>
  <si>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</si>
  <si>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</si>
  <si>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</si>
  <si>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</si>
  <si>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</si>
  <si>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</si>
  <si>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</si>
  <si>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</si>
  <si>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</si>
  <si>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</si>
  <si>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</si>
  <si>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</si>
  <si>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</si>
  <si>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</si>
  <si>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</si>
  <si>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</si>
  <si>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</si>
  <si>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</si>
  <si>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</si>
  <si>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</si>
  <si>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</si>
  <si>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</si>
  <si>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</si>
  <si>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</si>
  <si>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</si>
  <si>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</si>
  <si>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</si>
  <si>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</si>
  <si>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</si>
  <si>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</si>
  <si>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</si>
  <si>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</si>
  <si>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</si>
  <si>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</si>
  <si>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</si>
  <si>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</si>
  <si>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</si>
  <si>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</si>
  <si>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</si>
  <si>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</si>
  <si>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</si>
  <si>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</si>
  <si>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</si>
  <si>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</si>
  <si>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</si>
  <si>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</si>
  <si>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</si>
  <si>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</si>
  <si>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</si>
  <si>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</si>
  <si>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</si>
  <si>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</si>
  <si>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</si>
  <si>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</si>
  <si>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</si>
  <si>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</si>
  <si>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</si>
  <si>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</si>
  <si>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</si>
  <si>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</si>
  <si>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</si>
  <si>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</si>
  <si>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</si>
  <si>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</si>
  <si>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</si>
  <si>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</si>
  <si>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</si>
  <si>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</si>
  <si>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</si>
  <si>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</si>
  <si>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</si>
  <si>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</si>
  <si>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</si>
  <si>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</si>
  <si>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</si>
  <si>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</si>
  <si>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</si>
  <si>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</si>
  <si>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</si>
  <si>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</si>
  <si>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</si>
  <si>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</si>
  <si>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</si>
  <si>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</si>
  <si>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</si>
  <si>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</si>
  <si>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</si>
  <si>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</si>
  <si>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</si>
  <si>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</si>
  <si>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</si>
  <si>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</si>
  <si>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</si>
  <si>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</si>
  <si>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</si>
  <si>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</si>
  <si>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</si>
  <si>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</si>
  <si>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</si>
  <si>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</si>
  <si>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</si>
  <si>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</si>
  <si>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</si>
  <si>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</si>
  <si>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</si>
  <si>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</si>
  <si>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</si>
  <si>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</si>
  <si>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</si>
  <si>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</si>
  <si>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</si>
  <si>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</si>
  <si>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</si>
  <si>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</si>
  <si>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</si>
  <si>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</si>
  <si>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</si>
  <si>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</si>
  <si>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</si>
  <si>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</si>
  <si>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</si>
  <si>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</si>
  <si>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</si>
  <si>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</si>
  <si>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</si>
  <si>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</si>
  <si>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</si>
  <si>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</si>
  <si>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</si>
  <si>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</si>
  <si>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</si>
  <si>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</si>
  <si>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</si>
  <si>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</si>
  <si>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</si>
  <si>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</si>
  <si>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</si>
  <si>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</si>
  <si>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</si>
  <si>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</si>
  <si>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</si>
  <si>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</si>
  <si>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</si>
  <si>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</si>
  <si>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</si>
  <si>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</si>
  <si>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</si>
  <si>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</si>
  <si>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</si>
  <si>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</si>
  <si>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</si>
  <si>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</si>
  <si>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</si>
  <si>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</si>
  <si>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</si>
  <si>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</si>
  <si>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</si>
  <si>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</si>
  <si>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</si>
  <si>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</si>
  <si>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</si>
  <si>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</si>
  <si>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</si>
  <si>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</si>
  <si>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</si>
  <si>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</si>
  <si>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</si>
  <si>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</si>
  <si>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</si>
  <si>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</si>
  <si>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</si>
  <si>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</si>
  <si>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</si>
  <si>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</si>
  <si>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</si>
  <si>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</si>
  <si>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</si>
  <si>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</si>
  <si>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</si>
  <si>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</si>
  <si>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</si>
  <si>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</si>
  <si>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</si>
  <si>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</si>
  <si>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</si>
  <si>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</si>
  <si>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</si>
  <si>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</si>
  <si>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</si>
  <si>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</si>
  <si>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</si>
  <si>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</si>
  <si>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</si>
  <si>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</si>
  <si>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</si>
  <si>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</si>
  <si>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</si>
  <si>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</si>
  <si>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</si>
  <si>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</si>
  <si>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</si>
  <si>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</si>
  <si>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</si>
  <si>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</si>
  <si>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</si>
  <si>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</si>
  <si>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</si>
  <si>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</si>
  <si>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</si>
  <si>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</si>
  <si>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</si>
  <si>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</si>
  <si>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</si>
  <si>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</si>
  <si>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</si>
  <si>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</si>
  <si>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</si>
  <si>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</si>
  <si>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</si>
  <si>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</si>
  <si>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</si>
  <si>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</si>
  <si>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</si>
  <si>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</si>
  <si>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</si>
  <si>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</si>
  <si>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</si>
  <si>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</si>
  <si>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</si>
  <si>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</si>
  <si>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</si>
  <si>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</si>
  <si>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</si>
  <si>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</si>
  <si>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</si>
  <si>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</si>
  <si>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</si>
  <si>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</si>
  <si>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</si>
  <si>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</si>
  <si>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</si>
  <si>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</si>
  <si>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</si>
  <si>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</si>
  <si>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</si>
  <si>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</si>
  <si>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</si>
  <si>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</si>
  <si>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</si>
  <si>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</si>
  <si>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</si>
  <si>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</si>
  <si>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</si>
  <si>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</si>
  <si>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</si>
  <si>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</si>
  <si>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</si>
  <si>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</si>
  <si>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</si>
  <si>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</si>
  <si>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</si>
  <si>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</si>
  <si>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</si>
  <si>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</si>
  <si>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</si>
  <si>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</si>
  <si>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</si>
  <si>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</si>
  <si>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</si>
  <si>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</si>
  <si>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</si>
  <si>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</si>
  <si>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</si>
  <si>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</si>
  <si>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</si>
  <si>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</si>
  <si>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</si>
  <si>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</si>
  <si>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</si>
  <si>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</si>
  <si>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</si>
  <si>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</si>
  <si>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</si>
  <si>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</si>
  <si>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</si>
  <si>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</si>
  <si>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</si>
  <si>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</si>
  <si>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</si>
  <si>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</si>
  <si>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</si>
  <si>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</si>
  <si>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</si>
  <si>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</si>
  <si>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</si>
  <si>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</si>
  <si>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</si>
  <si>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</si>
  <si>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</si>
  <si>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</si>
  <si>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</si>
  <si>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</si>
  <si>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</si>
  <si>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</si>
  <si>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</si>
  <si>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</si>
  <si>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</si>
  <si>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</si>
  <si>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</si>
  <si>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</si>
  <si>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</si>
  <si>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</si>
  <si>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</si>
  <si>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</si>
  <si>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</si>
  <si>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</si>
  <si>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</si>
  <si>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</si>
  <si>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</si>
  <si>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</si>
  <si>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</si>
  <si>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</si>
  <si>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</si>
  <si>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</si>
  <si>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</si>
  <si>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</si>
  <si>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</si>
  <si>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</si>
  <si>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</si>
  <si>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</si>
  <si>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</si>
  <si>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</si>
  <si>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</si>
  <si>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</si>
  <si>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</si>
  <si>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</si>
  <si>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</si>
  <si>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</si>
  <si>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</si>
  <si>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</si>
  <si>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</si>
  <si>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</si>
  <si>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</si>
  <si>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</si>
  <si>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</si>
  <si>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</si>
  <si>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</si>
  <si>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</si>
  <si>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</si>
  <si>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</si>
  <si>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</si>
  <si>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</si>
  <si>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</si>
  <si>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</si>
  <si>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</si>
  <si>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</si>
  <si>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</si>
  <si>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</si>
  <si>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</si>
  <si>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</si>
  <si>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</si>
  <si>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</si>
  <si>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</si>
  <si>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</si>
  <si>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</si>
  <si>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</si>
  <si>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</si>
  <si>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</si>
  <si>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</si>
  <si>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</si>
  <si>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</si>
  <si>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</si>
  <si>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</si>
  <si>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</si>
  <si>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</si>
  <si>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</si>
  <si>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</si>
  <si>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</si>
  <si>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</si>
  <si>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</si>
  <si>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</si>
  <si>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</si>
  <si>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</si>
  <si>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</si>
  <si>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</si>
  <si>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</si>
  <si>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</si>
  <si>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</si>
  <si>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</si>
  <si>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</si>
  <si>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</si>
  <si>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</si>
  <si>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</si>
  <si>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</si>
  <si>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</si>
  <si>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</si>
  <si>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</si>
  <si>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</si>
  <si>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</si>
  <si>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</si>
  <si>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</si>
  <si>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</si>
  <si>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</si>
  <si>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</si>
  <si>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</si>
  <si>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</si>
  <si>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</si>
  <si>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</si>
  <si>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</si>
  <si>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</si>
  <si>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</si>
  <si>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</si>
  <si>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</si>
  <si>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</si>
  <si>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</si>
  <si>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</si>
  <si>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</si>
  <si>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</si>
  <si>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</si>
  <si>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</si>
  <si>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</si>
  <si>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</si>
  <si>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</si>
  <si>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</si>
  <si>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</si>
  <si>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</si>
  <si>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</si>
  <si>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</si>
  <si>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</si>
  <si>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</si>
  <si>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</si>
  <si>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</si>
  <si>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</si>
  <si>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</si>
  <si>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</si>
  <si>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</si>
  <si>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</si>
  <si>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</si>
  <si>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</si>
  <si>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</si>
  <si>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</si>
  <si>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</si>
  <si>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</si>
  <si>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</si>
  <si>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</si>
  <si>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</si>
  <si>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</si>
  <si>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</si>
  <si>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</si>
  <si>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</si>
  <si>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</si>
  <si>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</si>
  <si>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</si>
  <si>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</si>
  <si>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</si>
  <si>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</si>
  <si>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</si>
  <si>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</si>
  <si>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</si>
  <si>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</si>
  <si>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</si>
  <si>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</si>
  <si>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</si>
  <si>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</si>
  <si>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</si>
  <si>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</si>
  <si>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</si>
  <si>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</si>
  <si>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</si>
  <si>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</si>
  <si>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</si>
  <si>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</si>
  <si>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</si>
  <si>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</si>
  <si>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</si>
  <si>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</si>
  <si>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</si>
  <si>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</si>
  <si>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</si>
  <si>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</si>
  <si>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</si>
  <si>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</si>
  <si>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</si>
  <si>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</si>
  <si>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</si>
  <si>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</si>
  <si>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</si>
  <si>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</si>
  <si>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</si>
  <si>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</si>
  <si>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</si>
  <si>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</si>
  <si>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</si>
  <si>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</si>
  <si>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</si>
  <si>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</si>
  <si>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</si>
  <si>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</si>
  <si>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</si>
  <si>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</si>
  <si>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</si>
  <si>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</si>
  <si>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</si>
  <si>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</si>
  <si>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</si>
  <si>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</si>
  <si>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</si>
  <si>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</si>
  <si>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</si>
  <si>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</si>
  <si>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</si>
  <si>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</si>
  <si>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</si>
  <si>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</si>
  <si>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</si>
  <si>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</si>
  <si>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</si>
  <si>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</si>
  <si>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</si>
  <si>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</si>
  <si>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</si>
  <si>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</si>
  <si>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</si>
  <si>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</si>
  <si>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</si>
  <si>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</si>
  <si>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</si>
  <si>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</si>
  <si>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</si>
  <si>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</si>
  <si>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</si>
  <si>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</si>
  <si>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</si>
  <si>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</si>
  <si>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</si>
  <si>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</si>
  <si>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</si>
  <si>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</si>
  <si>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</si>
  <si>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</si>
  <si>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</si>
  <si>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</si>
  <si>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</si>
  <si>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</si>
  <si>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</si>
  <si>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</si>
  <si>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</si>
  <si>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</si>
  <si>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</si>
  <si>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</si>
  <si>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</si>
  <si>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</si>
  <si>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</si>
  <si>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</si>
  <si>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</si>
  <si>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</si>
  <si>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</si>
  <si>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</si>
  <si>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</si>
  <si>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</si>
  <si>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</si>
  <si>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</si>
  <si>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</si>
  <si>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</si>
  <si>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</si>
  <si>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</si>
  <si>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</si>
  <si>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</si>
  <si>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</si>
  <si>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</si>
  <si>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</si>
  <si>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</si>
  <si>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</si>
  <si>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</si>
  <si>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</si>
  <si>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</si>
  <si>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</si>
  <si>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</si>
  <si>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</si>
  <si>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</si>
  <si>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</si>
  <si>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</si>
  <si>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</si>
  <si>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</si>
  <si>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</si>
  <si>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</si>
  <si>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</si>
  <si>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</si>
  <si>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</si>
  <si>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</si>
  <si>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</si>
  <si>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</si>
  <si>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</si>
  <si>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</si>
  <si>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</si>
  <si>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</si>
  <si>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</si>
  <si>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</si>
  <si>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</si>
  <si>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</si>
  <si>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</si>
  <si>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</si>
  <si>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</si>
  <si>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</si>
  <si>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</si>
  <si>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</si>
  <si>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</si>
  <si>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</si>
  <si>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</si>
  <si>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</si>
  <si>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</si>
  <si>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</si>
  <si>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</si>
  <si>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</si>
  <si>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</si>
  <si>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</si>
  <si>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</si>
  <si>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</si>
  <si>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</si>
  <si>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</si>
  <si>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</si>
  <si>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</si>
  <si>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</si>
  <si>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</si>
  <si>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</si>
  <si>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</si>
  <si>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</si>
  <si>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</si>
  <si>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</si>
  <si>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</si>
  <si>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</si>
  <si>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</si>
  <si>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</si>
  <si>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</si>
  <si>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</si>
  <si>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</si>
  <si>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</si>
  <si>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</si>
  <si>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</si>
  <si>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</si>
  <si>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</si>
  <si>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</si>
  <si>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</si>
  <si>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</si>
  <si>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</si>
  <si>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</si>
  <si>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</si>
  <si>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</si>
  <si>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</si>
  <si>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</si>
  <si>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</si>
  <si>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</si>
  <si>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</si>
  <si>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</si>
  <si>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</si>
  <si>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</si>
  <si>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</si>
  <si>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</si>
  <si>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</si>
  <si>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</si>
  <si>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</si>
  <si>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</si>
  <si>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</si>
  <si>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</si>
  <si>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</si>
  <si>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</si>
  <si>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</si>
  <si>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</si>
  <si>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</si>
  <si>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</si>
  <si>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</si>
  <si>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</si>
  <si>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</si>
  <si>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</si>
  <si>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</si>
  <si>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</si>
  <si>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</si>
  <si>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</si>
  <si>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</si>
  <si>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</si>
  <si>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</si>
  <si>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</si>
  <si>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</si>
  <si>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</si>
  <si>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</si>
  <si>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</si>
  <si>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</si>
  <si>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</si>
  <si>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</si>
  <si>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</si>
  <si>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</si>
  <si>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</si>
  <si>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</si>
  <si>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</si>
  <si>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</si>
  <si>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</si>
  <si>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</si>
  <si>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</si>
  <si>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</si>
  <si>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</si>
  <si>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</si>
  <si>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</si>
  <si>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</si>
  <si>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</si>
  <si>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</si>
  <si>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</si>
  <si>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</si>
  <si>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</si>
  <si>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</si>
  <si>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</si>
  <si>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</si>
  <si>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</si>
  <si>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</si>
  <si>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</si>
  <si>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</si>
  <si>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</si>
  <si>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</si>
  <si>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</si>
  <si>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</si>
  <si>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</si>
  <si>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</si>
  <si>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</si>
  <si>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</si>
  <si>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</si>
  <si>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</si>
  <si>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</si>
  <si>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</si>
  <si>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</si>
  <si>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</si>
  <si>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</si>
  <si>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</si>
  <si>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</si>
  <si>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</si>
  <si>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</si>
  <si>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</si>
  <si>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</si>
  <si>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</si>
  <si>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</si>
  <si>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</si>
  <si>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</si>
  <si>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</si>
  <si>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</si>
  <si>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</si>
  <si>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</si>
  <si>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</si>
  <si>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</si>
  <si>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</si>
  <si>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</si>
  <si>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</si>
  <si>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</si>
  <si>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</si>
  <si>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</si>
  <si>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</si>
  <si>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</si>
  <si>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</si>
  <si>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</si>
  <si>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</si>
  <si>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</si>
  <si>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</si>
  <si>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</si>
  <si>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</si>
  <si>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</si>
  <si>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</si>
  <si>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</si>
  <si>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</si>
  <si>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</si>
  <si>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</si>
  <si>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</si>
  <si>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</si>
  <si>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</si>
  <si>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</si>
  <si>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</si>
  <si>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</si>
  <si>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</si>
  <si>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</si>
  <si>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</si>
  <si>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</si>
  <si>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</si>
  <si>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</si>
  <si>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</si>
  <si>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</si>
  <si>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</si>
  <si>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</si>
  <si>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</si>
  <si>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</si>
  <si>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</si>
  <si>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</si>
  <si>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</si>
  <si>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</si>
  <si>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</si>
  <si>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</si>
  <si>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</si>
  <si>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</si>
  <si>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</si>
  <si>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</si>
  <si>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</si>
  <si>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</si>
  <si>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</si>
  <si>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</si>
  <si>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</si>
  <si>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</si>
  <si>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</si>
  <si>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</si>
  <si>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</si>
  <si>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</si>
  <si>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</si>
  <si>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</si>
  <si>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</si>
  <si>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</si>
  <si>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</si>
  <si>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</si>
  <si>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</si>
  <si>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</si>
  <si>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</si>
  <si>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</si>
  <si>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</si>
  <si>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</si>
  <si>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</si>
  <si>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</si>
  <si>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</si>
  <si>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</si>
  <si>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</si>
  <si>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</si>
  <si>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</si>
  <si>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</si>
  <si>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</si>
  <si>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</si>
  <si>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</si>
  <si>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</si>
  <si>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</si>
  <si>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</si>
  <si>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</si>
  <si>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</si>
  <si>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</si>
  <si>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</si>
  <si>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</si>
  <si>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</si>
  <si>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</si>
  <si>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</si>
  <si>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</si>
  <si>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</si>
  <si>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</si>
  <si>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</si>
  <si>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</si>
  <si>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</si>
  <si>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</si>
  <si>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</si>
  <si>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</si>
  <si>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</si>
  <si>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</si>
  <si>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</si>
  <si>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</si>
  <si>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</si>
  <si>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</si>
  <si>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</si>
  <si>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</si>
  <si>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</si>
  <si>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</si>
  <si>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</si>
  <si>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</si>
  <si>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</si>
  <si>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</si>
  <si>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</si>
  <si>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</si>
  <si>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</si>
  <si>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</si>
  <si>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</si>
  <si>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</si>
  <si>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</si>
  <si>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</si>
  <si>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</si>
  <si>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</si>
  <si>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</si>
  <si>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</si>
  <si>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</si>
  <si>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</si>
  <si>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</si>
  <si>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</si>
  <si>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</si>
  <si>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</si>
  <si>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</si>
  <si>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</si>
  <si>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</si>
  <si>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</si>
  <si>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</si>
  <si>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</si>
  <si>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</si>
  <si>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</si>
  <si>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</si>
  <si>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</si>
  <si>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</si>
  <si>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</si>
  <si>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</si>
  <si>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</si>
  <si>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</si>
  <si>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</si>
  <si>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</si>
  <si>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</si>
  <si>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</si>
  <si>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</si>
  <si>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</si>
  <si>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</si>
  <si>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</si>
  <si>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</si>
  <si>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</si>
  <si>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</si>
  <si>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</si>
  <si>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</si>
  <si>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</si>
  <si>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</si>
  <si>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</si>
  <si>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</si>
  <si>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</si>
  <si>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</si>
  <si>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</si>
  <si>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</si>
  <si>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</si>
  <si>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</si>
  <si>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</si>
  <si>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</si>
  <si>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</si>
  <si>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</si>
  <si>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</si>
  <si>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</si>
  <si>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</si>
  <si>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</si>
  <si>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</si>
  <si>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</si>
  <si>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</si>
  <si>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</si>
  <si>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</si>
  <si>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</si>
  <si>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</si>
  <si>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</si>
  <si>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</si>
  <si>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</si>
  <si>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</si>
  <si>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</si>
  <si>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</si>
  <si>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</si>
  <si>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</si>
  <si>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</si>
  <si>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</si>
  <si>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</si>
  <si>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</si>
  <si>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</si>
  <si>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</si>
  <si>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</si>
  <si>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</si>
  <si>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</si>
  <si>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</si>
  <si>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</si>
  <si>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</si>
  <si>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</si>
  <si>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</si>
  <si>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</si>
  <si>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</si>
  <si>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</si>
  <si>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</si>
  <si>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</si>
  <si>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</si>
  <si>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</si>
  <si>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</si>
  <si>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</si>
  <si>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</si>
  <si>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</si>
  <si>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</si>
  <si>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</si>
  <si>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</si>
  <si>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</si>
  <si>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</si>
  <si>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</si>
  <si>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</si>
  <si>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</si>
  <si>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</si>
  <si>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</si>
  <si>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</si>
  <si>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</si>
  <si>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</si>
  <si>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</si>
  <si>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</si>
  <si>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</si>
  <si>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</si>
  <si>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</si>
  <si>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</si>
  <si>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</si>
  <si>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</si>
  <si>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</si>
  <si>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</si>
  <si>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</si>
  <si>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</si>
  <si>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</si>
  <si>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</si>
  <si>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</si>
  <si>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</si>
  <si>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</si>
  <si>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</si>
  <si>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</si>
  <si>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</si>
  <si>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</si>
  <si>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</si>
  <si>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</si>
  <si>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</si>
  <si>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</si>
  <si>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</si>
  <si>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</si>
  <si>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</si>
  <si>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</si>
  <si>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</si>
  <si>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</si>
  <si>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</si>
  <si>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</si>
  <si>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</si>
  <si>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</si>
  <si>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</si>
  <si>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</si>
  <si>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</si>
  <si>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</si>
  <si>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</si>
  <si>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</si>
  <si>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</si>
  <si>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</si>
  <si>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</si>
  <si>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</si>
  <si>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</si>
  <si>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</si>
  <si>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</si>
  <si>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</si>
  <si>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</si>
  <si>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</si>
  <si>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</si>
  <si>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</si>
  <si>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</si>
  <si>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</si>
  <si>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</si>
  <si>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</si>
  <si>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</si>
  <si>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</si>
  <si>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</si>
  <si>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</si>
  <si>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</si>
  <si>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</si>
  <si>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</si>
  <si>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</si>
  <si>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</si>
  <si>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</si>
  <si>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</si>
  <si>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</si>
  <si>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</si>
  <si>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</si>
  <si>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</si>
  <si>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</si>
  <si>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</si>
  <si>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</si>
  <si>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</si>
  <si>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</si>
  <si>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</si>
  <si>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</si>
  <si>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</si>
  <si>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</si>
  <si>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</si>
  <si>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</si>
  <si>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</si>
  <si>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</si>
  <si>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</si>
  <si>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</si>
  <si>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</si>
  <si>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</si>
  <si>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</si>
  <si>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</si>
  <si>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</si>
  <si>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</si>
  <si>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</si>
  <si>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</si>
  <si>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</si>
  <si>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</si>
  <si>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</si>
  <si>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</si>
  <si>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</si>
  <si>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</si>
  <si>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</si>
  <si>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</si>
  <si>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</si>
  <si>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</si>
  <si>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</si>
  <si>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</si>
  <si>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</si>
  <si>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</si>
  <si>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</si>
  <si>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</si>
  <si>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</si>
  <si>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</si>
  <si>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</si>
  <si>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</si>
  <si>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</si>
  <si>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</si>
  <si>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</si>
  <si>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</si>
  <si>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</si>
  <si>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</si>
  <si>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</si>
  <si>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</si>
  <si>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</si>
  <si>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</si>
  <si>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</si>
  <si>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</si>
  <si>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</si>
  <si>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</si>
  <si>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</si>
  <si>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</si>
  <si>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</si>
  <si>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</si>
  <si>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</si>
  <si>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</si>
  <si>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</si>
  <si>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</si>
  <si>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</si>
  <si>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</si>
  <si>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</si>
  <si>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</si>
  <si>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</si>
  <si>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</si>
  <si>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</si>
  <si>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</si>
  <si>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</si>
  <si>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</si>
  <si>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</si>
  <si>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</si>
  <si>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</si>
  <si>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</si>
  <si>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</si>
  <si>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</si>
  <si>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</si>
  <si>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</si>
  <si>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</si>
  <si>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</si>
  <si>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</si>
  <si>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</si>
  <si>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</si>
  <si>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</si>
  <si>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</si>
  <si>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</si>
  <si>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</si>
  <si>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</si>
  <si>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</si>
  <si>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</si>
  <si>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</si>
  <si>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</si>
  <si>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</si>
  <si>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</si>
  <si>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</si>
  <si>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</si>
  <si>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</si>
  <si>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</si>
  <si>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</si>
  <si>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</si>
  <si>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</si>
  <si>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</si>
  <si>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</si>
  <si>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</si>
  <si>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</si>
  <si>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</si>
  <si>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</si>
  <si>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</si>
  <si>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</si>
  <si>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</si>
  <si>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</si>
  <si>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</si>
  <si>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</si>
  <si>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</si>
  <si>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</si>
  <si>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</si>
  <si>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</si>
  <si>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</si>
  <si>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</si>
  <si>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</si>
  <si>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</si>
  <si>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</si>
  <si>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</si>
  <si>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</si>
  <si>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</si>
  <si>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</si>
  <si>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</si>
  <si>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</si>
  <si>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</si>
  <si>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</si>
  <si>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</si>
  <si>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</si>
  <si>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</si>
  <si>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</si>
  <si>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</si>
  <si>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</si>
  <si>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</si>
  <si>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</si>
  <si>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</si>
  <si>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</si>
  <si>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</si>
  <si>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</si>
  <si>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</si>
  <si>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</si>
  <si>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</si>
  <si>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</si>
  <si>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</si>
  <si>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</si>
  <si>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</si>
  <si>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</si>
  <si>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</si>
  <si>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</si>
  <si>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</si>
  <si>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</si>
  <si>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</si>
  <si>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</si>
  <si>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</si>
  <si>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</si>
  <si>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</si>
  <si>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</si>
  <si>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</si>
  <si>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</si>
  <si>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</si>
  <si>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</si>
  <si>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</si>
  <si>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</si>
  <si>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</si>
  <si>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</si>
  <si>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</si>
  <si>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</si>
  <si>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</si>
  <si>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</si>
  <si>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</si>
  <si>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</si>
  <si>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</si>
  <si>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</si>
  <si>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</si>
  <si>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</si>
  <si>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</si>
  <si>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</si>
  <si>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</si>
  <si>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</si>
  <si>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</si>
  <si>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</si>
  <si>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</si>
  <si>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</si>
  <si>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</si>
  <si>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</si>
  <si>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</si>
  <si>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</si>
  <si>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</si>
  <si>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</si>
  <si>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</si>
  <si>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</si>
  <si>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</si>
  <si>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</si>
  <si>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</si>
  <si>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</si>
  <si>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</si>
  <si>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</si>
  <si>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</si>
  <si>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</si>
  <si>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</si>
  <si>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</si>
  <si>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</si>
  <si>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</si>
  <si>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</si>
  <si>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</si>
  <si>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</si>
  <si>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</si>
  <si>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</si>
  <si>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</si>
  <si>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</si>
  <si>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</si>
  <si>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</si>
  <si>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</si>
  <si>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</si>
  <si>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</si>
  <si>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</si>
  <si>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</si>
  <si>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</si>
  <si>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</si>
  <si>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</si>
  <si>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</si>
  <si>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</si>
  <si>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</si>
  <si>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</si>
  <si>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</si>
  <si>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</si>
  <si>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</si>
  <si>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</si>
  <si>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</si>
  <si>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</si>
  <si>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</si>
  <si>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</si>
  <si>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</si>
  <si>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</si>
  <si>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</si>
  <si>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</si>
  <si>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</si>
  <si>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</si>
  <si>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</si>
  <si>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</si>
  <si>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</si>
  <si>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</si>
  <si>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</si>
  <si>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</si>
  <si>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</si>
  <si>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</si>
  <si>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</si>
  <si>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</si>
  <si>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</si>
  <si>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</si>
  <si>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</si>
  <si>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</si>
  <si>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</si>
  <si>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</si>
  <si>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</si>
  <si>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</si>
  <si>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</si>
  <si>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</si>
  <si>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</si>
  <si>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</si>
  <si>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</si>
  <si>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</si>
  <si>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</si>
  <si>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</si>
  <si>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</si>
  <si>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</si>
  <si>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</si>
  <si>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</si>
  <si>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</si>
  <si>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</si>
  <si>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</si>
  <si>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</si>
  <si>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</si>
  <si>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</si>
  <si>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</si>
  <si>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</si>
  <si>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</si>
  <si>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</si>
  <si>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</si>
  <si>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</si>
  <si>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</si>
  <si>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</si>
  <si>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</si>
  <si>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</si>
  <si>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</si>
  <si>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</si>
  <si>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</si>
  <si>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</si>
  <si>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</si>
  <si>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</si>
  <si>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</si>
  <si>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</si>
  <si>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</si>
  <si>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</si>
  <si>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</si>
  <si>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</si>
  <si>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</si>
  <si>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</si>
  <si>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</si>
  <si>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</si>
  <si>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</si>
  <si>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</si>
  <si>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</si>
  <si>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</si>
  <si>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</si>
  <si>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</si>
  <si>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</si>
  <si>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</si>
  <si>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</si>
  <si>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</si>
  <si>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</si>
  <si>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</si>
  <si>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</si>
  <si>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</si>
  <si>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</si>
  <si>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</si>
  <si>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</si>
  <si>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</si>
  <si>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</si>
  <si>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</si>
  <si>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</si>
  <si>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</si>
  <si>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</si>
  <si>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</si>
  <si>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</si>
  <si>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</si>
  <si>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</si>
  <si>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</si>
  <si>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</si>
  <si>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</si>
  <si>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</si>
  <si>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</si>
  <si>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</si>
  <si>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</si>
  <si>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</si>
  <si>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</si>
  <si>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</si>
  <si>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</si>
  <si>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</si>
  <si>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</si>
  <si>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</si>
  <si>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</si>
  <si>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</si>
  <si>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</si>
  <si>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</si>
  <si>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</si>
  <si>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</si>
  <si>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</si>
  <si>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</si>
  <si>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</si>
  <si>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</si>
  <si>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</si>
  <si>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</si>
  <si>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</si>
  <si>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</si>
  <si>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</si>
  <si>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</si>
  <si>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</si>
  <si>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</si>
  <si>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</si>
  <si>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</si>
  <si>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</si>
  <si>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</si>
  <si>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</si>
  <si>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</si>
  <si>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</si>
  <si>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</si>
  <si>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</si>
  <si>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</si>
  <si>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</si>
  <si>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</si>
  <si>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</si>
  <si>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</si>
  <si>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</si>
  <si>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</si>
  <si>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</si>
  <si>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</si>
  <si>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</si>
  <si>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</si>
  <si>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</si>
  <si>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</si>
  <si>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</si>
  <si>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</si>
  <si>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</si>
  <si>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</si>
  <si>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</si>
  <si>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</si>
  <si>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</si>
  <si>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</si>
  <si>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</si>
  <si>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</si>
  <si>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</si>
  <si>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</si>
  <si>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</si>
  <si>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</si>
  <si>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</si>
  <si>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</si>
  <si>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</si>
  <si>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</si>
  <si>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</si>
  <si>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</si>
  <si>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</si>
  <si>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</si>
  <si>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</si>
  <si>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</si>
  <si>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</si>
  <si>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</si>
  <si>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</si>
  <si>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</si>
  <si>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</si>
  <si>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</si>
  <si>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</si>
  <si>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</si>
  <si>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</si>
  <si>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</si>
  <si>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</si>
  <si>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</si>
  <si>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</si>
  <si>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</si>
  <si>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</si>
  <si>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</si>
  <si>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</si>
  <si>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</si>
  <si>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</si>
  <si>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</si>
  <si>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</si>
  <si>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</si>
  <si>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</si>
  <si>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</si>
  <si>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</si>
  <si>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</si>
  <si>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</si>
  <si>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</si>
  <si>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</si>
  <si>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</si>
  <si>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</si>
  <si>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</si>
  <si>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</si>
  <si>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</si>
  <si>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</si>
  <si>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</si>
  <si>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</si>
  <si>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</si>
  <si>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</si>
  <si>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</si>
  <si>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</si>
  <si>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</si>
  <si>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</si>
  <si>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</si>
  <si>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</si>
  <si>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</si>
  <si>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</si>
  <si>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</si>
  <si>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</si>
  <si>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</si>
  <si>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</si>
  <si>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</si>
  <si>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</si>
  <si>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</si>
  <si>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</si>
  <si>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</si>
  <si>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</si>
  <si>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</si>
  <si>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</si>
  <si>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</si>
  <si>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</si>
  <si>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</si>
  <si>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</si>
  <si>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</si>
  <si>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</si>
  <si>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</si>
  <si>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</si>
  <si>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</si>
  <si>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</si>
  <si>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</si>
  <si>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</si>
  <si>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</si>
  <si>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</si>
  <si>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</si>
  <si>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</si>
  <si>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</si>
  <si>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</si>
  <si>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</si>
  <si>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</si>
  <si>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</si>
  <si>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</si>
  <si>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</si>
  <si>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</si>
  <si>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</si>
  <si>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</si>
  <si>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</si>
  <si>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</si>
  <si>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</si>
  <si>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</si>
  <si>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</si>
  <si>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</si>
  <si>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</si>
  <si>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</si>
  <si>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</si>
  <si>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</si>
  <si>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</si>
  <si>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</si>
  <si>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</si>
  <si>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</si>
  <si>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</si>
  <si>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</si>
  <si>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</si>
  <si>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</si>
  <si>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</si>
  <si>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</si>
  <si>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</si>
  <si>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</si>
  <si>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</si>
  <si>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</si>
  <si>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</si>
  <si>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</si>
  <si>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</si>
  <si>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</si>
  <si>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</si>
  <si>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</si>
  <si>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</si>
  <si>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</si>
  <si>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</si>
  <si>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</si>
  <si>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</si>
  <si>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</si>
  <si>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</si>
  <si>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</si>
  <si>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</si>
  <si>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</si>
  <si>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</si>
  <si>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</si>
  <si>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</si>
  <si>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</si>
  <si>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</si>
  <si>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</si>
  <si>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</si>
  <si>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</si>
  <si>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</si>
  <si>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</si>
  <si>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</si>
  <si>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</si>
  <si>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</si>
  <si>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</si>
  <si>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</si>
  <si>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</si>
  <si>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</si>
  <si>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</si>
  <si>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</si>
  <si>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</si>
  <si>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</si>
  <si>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</si>
  <si>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</si>
  <si>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</si>
  <si>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</si>
  <si>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</si>
  <si>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</si>
  <si>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</si>
  <si>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</si>
  <si>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</si>
  <si>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</si>
  <si>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</si>
  <si>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</si>
  <si>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</si>
  <si>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</si>
  <si>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</si>
  <si>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</si>
  <si>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</si>
  <si>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</si>
  <si>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</si>
  <si>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</si>
  <si>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</si>
  <si>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</si>
  <si>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</si>
  <si>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</si>
  <si>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</si>
  <si>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</si>
  <si>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</si>
  <si>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</si>
  <si>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</si>
  <si>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</si>
  <si>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</si>
  <si>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</si>
  <si>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</si>
  <si>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</si>
  <si>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</si>
  <si>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</si>
  <si>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</si>
  <si>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</si>
  <si>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</si>
  <si>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</si>
  <si>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</si>
  <si>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</si>
  <si>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</si>
  <si>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</si>
  <si>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</si>
  <si>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</si>
  <si>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</si>
  <si>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</si>
  <si>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</si>
  <si>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</si>
  <si>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</si>
  <si>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</si>
  <si>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</si>
  <si>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</si>
  <si>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</si>
  <si>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</si>
  <si>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</si>
  <si>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</si>
  <si>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</si>
  <si>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</si>
  <si>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</si>
  <si>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</si>
  <si>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</si>
  <si>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</si>
  <si>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</si>
  <si>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</si>
  <si>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</si>
  <si>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</si>
  <si>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</si>
  <si>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</si>
  <si>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</si>
  <si>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</si>
  <si>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</si>
  <si>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</si>
  <si>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</si>
  <si>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</si>
  <si>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</si>
  <si>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</si>
  <si>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</si>
  <si>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</si>
  <si>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</si>
  <si>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</si>
  <si>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</si>
  <si>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</si>
  <si>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</si>
  <si>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</si>
  <si>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</si>
  <si>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</si>
  <si>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</si>
  <si>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</si>
  <si>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</si>
  <si>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</si>
  <si>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</si>
  <si>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</si>
  <si>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</si>
  <si>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</si>
  <si>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</si>
  <si>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</si>
  <si>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</si>
  <si>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</si>
  <si>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</si>
  <si>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</si>
  <si>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</si>
  <si>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</si>
  <si>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</si>
  <si>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</si>
  <si>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</si>
  <si>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</si>
  <si>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</si>
  <si>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</si>
  <si>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</si>
  <si>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</si>
  <si>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</si>
  <si>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</si>
  <si>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</si>
  <si>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</si>
  <si>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</si>
  <si>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</si>
  <si>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</si>
  <si>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</si>
  <si>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</si>
  <si>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</si>
  <si>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</si>
  <si>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</si>
  <si>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</si>
  <si>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</si>
  <si>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</si>
  <si>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</si>
  <si>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</si>
  <si>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</si>
  <si>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</si>
  <si>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</si>
  <si>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</si>
  <si>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</si>
  <si>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</si>
  <si>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</si>
  <si>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</si>
  <si>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</si>
  <si>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</si>
  <si>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</si>
  <si>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</si>
  <si>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</si>
  <si>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</si>
  <si>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</si>
  <si>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</si>
  <si>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</si>
  <si>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</si>
  <si>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</si>
  <si>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</si>
  <si>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</si>
  <si>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</si>
  <si>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</si>
  <si>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</si>
  <si>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</si>
  <si>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</si>
  <si>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</si>
  <si>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</si>
  <si>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</si>
  <si>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</si>
  <si>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</si>
  <si>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</si>
  <si>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</si>
  <si>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</si>
  <si>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</si>
  <si>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</si>
  <si>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</si>
  <si>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</si>
  <si>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</si>
  <si>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</si>
  <si>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</si>
  <si>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</si>
  <si>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</si>
  <si>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</si>
  <si>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</si>
  <si>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</si>
  <si>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</si>
  <si>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</si>
  <si>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</si>
  <si>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</si>
  <si>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</si>
  <si>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</si>
  <si>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</si>
  <si>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</si>
  <si>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</si>
  <si>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</si>
  <si>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</si>
  <si>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</si>
  <si>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</si>
  <si>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</si>
  <si>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</si>
  <si>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</si>
  <si>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</si>
  <si>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</si>
  <si>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</si>
  <si>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</si>
  <si>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</si>
  <si>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</si>
  <si>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</si>
  <si>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</si>
  <si>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</si>
  <si>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</si>
  <si>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</si>
  <si>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</si>
  <si>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</si>
  <si>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</si>
  <si>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</si>
  <si>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</si>
  <si>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</si>
  <si>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</si>
  <si>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</si>
  <si>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</si>
  <si>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</si>
  <si>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</si>
  <si>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</si>
  <si>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</si>
  <si>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</si>
  <si>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</si>
  <si>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</si>
  <si>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</si>
  <si>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</si>
  <si>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</si>
  <si>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</si>
  <si>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</si>
  <si>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</si>
  <si>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</si>
  <si>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</si>
  <si>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</si>
  <si>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</si>
  <si>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</si>
  <si>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</si>
  <si>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</si>
  <si>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</si>
  <si>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</si>
  <si>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</si>
  <si>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</si>
  <si>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</si>
  <si>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</si>
  <si>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</si>
  <si>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</si>
  <si>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</si>
  <si>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</si>
  <si>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</si>
  <si>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</si>
  <si>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</si>
  <si>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</si>
  <si>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</si>
  <si>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</si>
  <si>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</si>
  <si>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</si>
  <si>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</si>
  <si>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</si>
  <si>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</si>
  <si>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</si>
  <si>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</si>
  <si>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</si>
  <si>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</si>
  <si>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</si>
  <si>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</si>
  <si>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</si>
  <si>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</si>
  <si>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</si>
  <si>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</si>
  <si>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</si>
  <si>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</si>
  <si>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</si>
  <si>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</si>
  <si>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</si>
  <si>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</si>
  <si>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</si>
  <si>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</si>
  <si>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</si>
  <si>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</si>
  <si>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</si>
  <si>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</si>
  <si>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</si>
  <si>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</si>
  <si>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</si>
  <si>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</si>
  <si>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</si>
  <si>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</si>
  <si>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</si>
  <si>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</si>
  <si>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</si>
  <si>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</si>
  <si>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</si>
  <si>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</si>
  <si>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</si>
  <si>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</si>
  <si>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</si>
  <si>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</si>
  <si>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</si>
  <si>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</si>
  <si>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</si>
  <si>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</si>
  <si>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</si>
  <si>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</si>
  <si>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</si>
  <si>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</si>
  <si>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</si>
  <si>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</si>
  <si>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</si>
  <si>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</si>
  <si>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</si>
  <si>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</si>
  <si>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</si>
  <si>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</si>
  <si>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</si>
  <si>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</si>
  <si>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</si>
  <si>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</si>
  <si>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</si>
  <si>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</si>
  <si>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</si>
  <si>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</si>
  <si>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</si>
  <si>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</si>
  <si>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</si>
  <si>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</si>
  <si>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</si>
  <si>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</si>
  <si>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</si>
  <si>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</si>
  <si>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</si>
  <si>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</si>
  <si>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</si>
  <si>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</si>
  <si>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</si>
  <si>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</si>
  <si>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</si>
  <si>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</si>
  <si>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</si>
  <si>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</si>
  <si>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</si>
  <si>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</si>
  <si>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</si>
  <si>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</si>
  <si>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</si>
  <si>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</si>
  <si>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</si>
  <si>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</si>
  <si>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</si>
  <si>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</si>
  <si>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</si>
  <si>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</si>
  <si>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</si>
  <si>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</si>
  <si>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</si>
  <si>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</si>
  <si>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</si>
  <si>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</si>
  <si>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</si>
  <si>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</si>
  <si>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</si>
  <si>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</si>
  <si>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</si>
  <si>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</si>
  <si>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</si>
  <si>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</si>
  <si>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</si>
  <si>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</si>
  <si>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</si>
  <si>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</si>
  <si>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</si>
  <si>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</si>
  <si>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</si>
  <si>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</si>
  <si>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</si>
  <si>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</si>
  <si>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</si>
  <si>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</si>
  <si>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</si>
  <si>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</si>
  <si>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</si>
  <si>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</si>
  <si>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</si>
  <si>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</si>
  <si>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</si>
  <si>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</si>
  <si>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</si>
  <si>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</si>
  <si>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</si>
  <si>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</si>
  <si>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</si>
  <si>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</si>
  <si>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</si>
  <si>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</si>
  <si>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</si>
  <si>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</si>
  <si>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</si>
  <si>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</si>
  <si>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</si>
  <si>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</si>
  <si>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</si>
  <si>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</si>
  <si>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</si>
  <si>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</si>
  <si>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</si>
  <si>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</si>
  <si>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</si>
  <si>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</si>
  <si>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</si>
  <si>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</si>
  <si>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</si>
  <si>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</si>
  <si>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</si>
  <si>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</si>
  <si>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</si>
  <si>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</si>
  <si>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</si>
  <si>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</si>
  <si>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</si>
  <si>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</si>
  <si>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</si>
  <si>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</si>
  <si>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</si>
  <si>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</si>
  <si>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</si>
  <si>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</si>
  <si>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</si>
  <si>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</si>
  <si>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</si>
  <si>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</si>
  <si>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</si>
  <si>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</si>
  <si>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</si>
  <si>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</si>
  <si>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</si>
  <si>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</si>
  <si>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</si>
  <si>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</si>
  <si>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</si>
  <si>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</si>
  <si>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</si>
  <si>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</si>
  <si>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</si>
  <si>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</si>
  <si>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</si>
  <si>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</si>
  <si>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</si>
  <si>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</si>
  <si>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</si>
  <si>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</si>
  <si>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</si>
  <si>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</si>
  <si>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</si>
  <si>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</si>
  <si>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</si>
  <si>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</si>
  <si>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</si>
  <si>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</si>
  <si>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</si>
  <si>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</si>
  <si>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</si>
  <si>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</si>
  <si>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</si>
  <si>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</si>
  <si>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</si>
  <si>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</si>
  <si>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</si>
  <si>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</si>
  <si>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</si>
  <si>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</si>
  <si>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</si>
  <si>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</si>
  <si>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</si>
  <si>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</si>
  <si>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</si>
  <si>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</si>
  <si>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</si>
  <si>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</si>
  <si>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</si>
  <si>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</si>
  <si>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</si>
  <si>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</si>
  <si>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</si>
  <si>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</si>
  <si>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</si>
  <si>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</si>
  <si>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</si>
  <si>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</si>
  <si>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</si>
  <si>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</si>
  <si>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</si>
  <si>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</si>
  <si>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</si>
  <si>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</si>
  <si>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</si>
  <si>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</si>
  <si>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</si>
  <si>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</si>
  <si>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</si>
  <si>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</si>
  <si>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</si>
  <si>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</si>
  <si>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</si>
  <si>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</si>
  <si>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</si>
  <si>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</si>
  <si>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</si>
  <si>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</si>
  <si>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</si>
  <si>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</si>
  <si>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</si>
  <si>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</si>
  <si>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</si>
  <si>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</si>
  <si>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</si>
  <si>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</si>
  <si>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</si>
  <si>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</si>
  <si>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</si>
  <si>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</si>
  <si>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</si>
  <si>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</si>
  <si>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</si>
  <si>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</si>
  <si>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</si>
  <si>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</si>
  <si>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</si>
  <si>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</si>
  <si>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</si>
  <si>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</si>
  <si>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</si>
  <si>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</si>
  <si>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</si>
  <si>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</si>
  <si>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</si>
  <si>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</si>
  <si>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</si>
  <si>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</si>
  <si>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</si>
  <si>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</si>
  <si>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</si>
  <si>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</si>
  <si>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</si>
  <si>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</si>
  <si>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</si>
  <si>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</si>
  <si>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</si>
  <si>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</si>
  <si>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</si>
  <si>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</si>
  <si>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</si>
  <si>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</si>
  <si>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</si>
  <si>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</si>
  <si>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</si>
  <si>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</si>
  <si>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</si>
  <si>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</si>
  <si>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</si>
  <si>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</si>
  <si>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</si>
  <si>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</si>
  <si>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</si>
  <si>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</si>
  <si>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</si>
  <si>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</si>
  <si>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</si>
  <si>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</si>
  <si>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</si>
  <si>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</si>
  <si>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</si>
  <si>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</si>
  <si>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</si>
  <si>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</si>
  <si>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</si>
  <si>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</si>
  <si>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</si>
  <si>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</si>
  <si>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</si>
  <si>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</si>
  <si>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</si>
  <si>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</si>
  <si>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</si>
  <si>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</si>
  <si>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</si>
  <si>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</si>
  <si>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</si>
  <si>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</si>
  <si>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</si>
  <si>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</si>
  <si>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</si>
  <si>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</si>
  <si>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</si>
  <si>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</si>
  <si>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</si>
  <si>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</si>
  <si>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</si>
  <si>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</si>
  <si>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</si>
  <si>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</si>
  <si>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</si>
  <si>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</si>
  <si>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</si>
  <si>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</si>
  <si>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</si>
  <si>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</si>
  <si>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</si>
  <si>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</si>
  <si>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</si>
  <si>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</si>
  <si>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</si>
  <si>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</si>
  <si>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</si>
  <si>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</si>
  <si>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</si>
  <si>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</si>
  <si>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</si>
  <si>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</si>
  <si>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</si>
  <si>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</si>
  <si>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</si>
  <si>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</si>
  <si>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</si>
  <si>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</si>
  <si>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</si>
  <si>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</si>
  <si>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</si>
  <si>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</si>
  <si>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</si>
  <si>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</si>
  <si>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</si>
  <si>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</si>
  <si>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</si>
  <si>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</si>
  <si>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</si>
  <si>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</si>
  <si>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</si>
  <si>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</si>
  <si>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</si>
  <si>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</si>
  <si>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</si>
  <si>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</si>
  <si>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</si>
  <si>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</si>
  <si>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</si>
  <si>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</si>
  <si>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</si>
  <si>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</si>
  <si>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</si>
  <si>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</si>
  <si>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</si>
  <si>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</si>
  <si>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</si>
  <si>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</si>
  <si>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</si>
  <si>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</si>
  <si>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</si>
  <si>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</si>
  <si>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</si>
  <si>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</si>
  <si>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</si>
  <si>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</si>
  <si>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</si>
  <si>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</si>
  <si>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</si>
  <si>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</si>
  <si>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</si>
  <si>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</si>
  <si>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</si>
  <si>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</si>
  <si>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</si>
  <si>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</si>
  <si>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</si>
  <si>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</si>
  <si>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</si>
  <si>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</si>
  <si>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</si>
  <si>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</si>
  <si>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</si>
  <si>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</si>
  <si>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</si>
  <si>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</si>
  <si>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</si>
  <si>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</si>
  <si>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</si>
  <si>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</si>
  <si>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</si>
  <si>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</si>
  <si>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</si>
  <si>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</si>
  <si>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</si>
  <si>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</si>
  <si>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</si>
  <si>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</si>
  <si>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</si>
  <si>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</si>
  <si>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</si>
  <si>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</si>
  <si>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</si>
  <si>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</si>
  <si>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</si>
  <si>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</si>
  <si>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</si>
  <si>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</si>
  <si>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</si>
  <si>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</si>
  <si>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</si>
  <si>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</si>
  <si>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</si>
  <si>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</si>
  <si>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</si>
  <si>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</si>
  <si>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</si>
  <si>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</si>
  <si>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</si>
  <si>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</si>
  <si>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</si>
  <si>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</si>
  <si>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</si>
  <si>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</si>
  <si>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</si>
  <si>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</si>
  <si>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</si>
  <si>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</si>
  <si>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</si>
  <si>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</si>
  <si>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</si>
  <si>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</si>
  <si>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</si>
  <si>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</si>
  <si>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</si>
  <si>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</si>
  <si>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</si>
  <si>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</si>
  <si>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</si>
  <si>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</si>
  <si>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</si>
  <si>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</si>
  <si>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</si>
  <si>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</si>
  <si>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</si>
  <si>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</si>
  <si>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</si>
  <si>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</si>
  <si>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</si>
  <si>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</si>
  <si>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</si>
  <si>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</si>
  <si>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</si>
  <si>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</si>
  <si>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</si>
  <si>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</si>
  <si>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</si>
  <si>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</si>
  <si>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</si>
  <si>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</si>
  <si>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</si>
  <si>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</si>
  <si>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</si>
  <si>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</si>
  <si>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</si>
  <si>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</si>
  <si>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</si>
  <si>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</si>
  <si>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</si>
  <si>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</si>
  <si>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</si>
  <si>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</si>
  <si>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</si>
  <si>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</si>
  <si>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</si>
  <si>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</si>
  <si>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</si>
  <si>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</si>
  <si>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</si>
  <si>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</si>
  <si>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</si>
  <si>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</si>
  <si>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</si>
  <si>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</si>
  <si>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</si>
  <si>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</si>
  <si>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</si>
  <si>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</si>
  <si>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</si>
  <si>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</si>
  <si>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</si>
  <si>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</si>
  <si>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</si>
  <si>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</si>
  <si>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</si>
  <si>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</si>
  <si>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</si>
  <si>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</si>
  <si>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</si>
  <si>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</si>
  <si>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</si>
  <si>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</si>
  <si>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</si>
  <si>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</si>
  <si>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</si>
  <si>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</si>
  <si>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</si>
  <si>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</si>
  <si>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</si>
  <si>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</si>
  <si>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</si>
  <si>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</si>
  <si>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</si>
  <si>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</si>
  <si>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</si>
  <si>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</si>
  <si>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</si>
  <si>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</si>
  <si>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</si>
  <si>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</si>
  <si>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</si>
  <si>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</si>
  <si>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</si>
  <si>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</si>
  <si>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</si>
  <si>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</si>
  <si>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</si>
  <si>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</si>
  <si>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</si>
  <si>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</si>
  <si>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</si>
  <si>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</si>
  <si>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</si>
  <si>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</si>
  <si>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</si>
  <si>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</si>
  <si>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</si>
  <si>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</si>
  <si>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</si>
  <si>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</si>
  <si>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</si>
  <si>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</si>
  <si>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</si>
  <si>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</si>
  <si>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</si>
  <si>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</si>
  <si>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</si>
  <si>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</si>
  <si>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</si>
  <si>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</si>
  <si>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</si>
  <si>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</si>
  <si>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</si>
  <si>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</si>
  <si>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</si>
  <si>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</si>
  <si>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</si>
  <si>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</si>
  <si>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</si>
  <si>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</si>
  <si>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</si>
  <si>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</si>
  <si>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</si>
  <si>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</si>
  <si>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</si>
  <si>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</si>
  <si>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</si>
  <si>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</si>
  <si>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</si>
  <si>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</si>
  <si>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</si>
  <si>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</si>
  <si>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</si>
  <si>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</si>
  <si>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</si>
  <si>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</si>
  <si>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</si>
  <si>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</si>
  <si>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</si>
  <si>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</si>
  <si>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</si>
  <si>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</si>
  <si>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</si>
  <si>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</si>
  <si>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</si>
  <si>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</si>
  <si>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</si>
  <si>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</si>
  <si>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</si>
  <si>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</si>
  <si>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</si>
  <si>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</si>
  <si>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</si>
  <si>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</si>
  <si>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</si>
  <si>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</si>
  <si>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</si>
  <si>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</si>
  <si>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</si>
  <si>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</si>
  <si>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</si>
  <si>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</si>
  <si>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</si>
  <si>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</si>
  <si>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</si>
  <si>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</si>
  <si>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</si>
  <si>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</si>
  <si>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</si>
  <si>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</si>
  <si>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</si>
  <si>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</si>
  <si>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</si>
  <si>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</si>
  <si>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</si>
  <si>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</si>
  <si>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</si>
  <si>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</si>
  <si>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</si>
  <si>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</si>
  <si>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</si>
  <si>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</si>
  <si>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</si>
  <si>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</si>
  <si>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</si>
  <si>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</si>
  <si>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</si>
  <si>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</si>
  <si>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</si>
  <si>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</si>
  <si>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</si>
  <si>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</si>
  <si>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</si>
  <si>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</si>
  <si>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</si>
  <si>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</si>
  <si>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</si>
  <si>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</si>
  <si>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</si>
  <si>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</si>
  <si>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</si>
  <si>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</si>
  <si>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</si>
  <si>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</si>
  <si>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</si>
  <si>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</si>
  <si>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</si>
  <si>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</si>
  <si>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</si>
  <si>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</si>
  <si>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</si>
  <si>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</si>
  <si>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</si>
  <si>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</si>
  <si>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</si>
  <si>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</si>
  <si>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</si>
  <si>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</si>
  <si>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</si>
  <si>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</si>
  <si>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</si>
  <si>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</si>
  <si>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</si>
  <si>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</si>
  <si>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</si>
  <si>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</si>
  <si>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</si>
  <si>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</si>
  <si>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</si>
  <si>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</si>
  <si>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</si>
  <si>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</si>
  <si>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</si>
  <si>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</si>
  <si>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</si>
  <si>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</si>
  <si>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</si>
  <si>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</si>
  <si>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</si>
  <si>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</si>
  <si>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</si>
  <si>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</si>
  <si>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</si>
  <si>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</si>
  <si>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</si>
  <si>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</si>
  <si>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</si>
  <si>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</si>
  <si>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</si>
  <si>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</si>
  <si>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</si>
  <si>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</si>
  <si>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</si>
  <si>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</si>
  <si>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</si>
  <si>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</si>
  <si>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</si>
  <si>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</si>
  <si>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</si>
  <si>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</si>
  <si>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</si>
  <si>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</si>
  <si>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</si>
  <si>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</si>
  <si>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</si>
  <si>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</si>
  <si>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</si>
  <si>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</si>
  <si>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</si>
  <si>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</si>
  <si>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</si>
  <si>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</si>
  <si>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</si>
  <si>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</si>
  <si>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</si>
  <si>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</si>
  <si>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</si>
  <si>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</si>
  <si>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</si>
  <si>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</si>
  <si>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</si>
  <si>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</si>
  <si>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</si>
  <si>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</si>
  <si>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</si>
  <si>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</si>
  <si>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</si>
  <si>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</si>
  <si>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</si>
  <si>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</si>
  <si>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</si>
  <si>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</si>
  <si>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</si>
  <si>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</si>
  <si>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</si>
  <si>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</si>
  <si>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</si>
  <si>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</si>
  <si>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</si>
  <si>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</si>
  <si>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</si>
  <si>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</si>
  <si>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</si>
  <si>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</si>
  <si>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</si>
  <si>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</si>
  <si>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</si>
  <si>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</si>
  <si>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</si>
  <si>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</si>
  <si>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</si>
  <si>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</si>
  <si>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</si>
  <si>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</si>
  <si>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</si>
  <si>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</si>
  <si>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</si>
  <si>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</si>
  <si>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</si>
  <si>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</si>
  <si>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</si>
  <si>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</si>
  <si>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</si>
  <si>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</si>
  <si>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</si>
  <si>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</si>
  <si>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</si>
  <si>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</si>
  <si>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</si>
  <si>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</si>
  <si>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</si>
  <si>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</si>
  <si>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</si>
  <si>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</si>
  <si>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</si>
  <si>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</si>
  <si>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</si>
  <si>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</si>
  <si>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</si>
  <si>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</si>
  <si>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</si>
  <si>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</si>
  <si>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</si>
  <si>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</si>
  <si>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</si>
  <si>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</si>
  <si>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</si>
  <si>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</si>
  <si>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</si>
  <si>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</si>
  <si>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</si>
  <si>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</si>
  <si>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</si>
  <si>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</si>
  <si>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</si>
  <si>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</si>
  <si>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</si>
  <si>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</si>
  <si>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</si>
  <si>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</si>
  <si>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</si>
  <si>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</si>
  <si>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</si>
  <si>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</si>
  <si>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</si>
  <si>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</si>
  <si>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</si>
  <si>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</si>
  <si>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</si>
  <si>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</si>
  <si>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</si>
  <si>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</si>
  <si>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</si>
  <si>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</si>
  <si>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</si>
  <si>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</si>
  <si>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</si>
  <si>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</si>
  <si>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</si>
  <si>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</si>
  <si>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</si>
  <si>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</si>
  <si>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</si>
  <si>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</si>
  <si>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</si>
  <si>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</si>
  <si>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</si>
  <si>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</si>
  <si>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</si>
  <si>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</si>
  <si>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</si>
  <si>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</si>
  <si>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</si>
  <si>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</si>
  <si>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</si>
  <si>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</si>
  <si>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</si>
  <si>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</si>
  <si>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</si>
  <si>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</si>
  <si>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</si>
  <si>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</si>
  <si>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</si>
  <si>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</si>
  <si>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</si>
  <si>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</si>
  <si>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</si>
  <si>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</si>
  <si>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</si>
  <si>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</si>
  <si>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</si>
  <si>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</si>
  <si>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</si>
  <si>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</si>
  <si>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</si>
  <si>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</si>
  <si>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</si>
  <si>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</si>
  <si>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</si>
  <si>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</si>
  <si>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</si>
  <si>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</si>
  <si>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</si>
  <si>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</si>
  <si>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</si>
  <si>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</si>
  <si>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</si>
  <si>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</si>
  <si>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</si>
  <si>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</si>
  <si>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</si>
  <si>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</si>
  <si>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</si>
  <si>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</si>
  <si>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</si>
  <si>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</si>
  <si>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</si>
  <si>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</si>
  <si>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</si>
  <si>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</si>
  <si>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</si>
  <si>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</si>
  <si>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</si>
  <si>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</si>
  <si>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</si>
  <si>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</si>
  <si>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</si>
  <si>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</si>
  <si>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</si>
  <si>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</si>
  <si>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</si>
  <si>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</si>
  <si>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</si>
  <si>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</si>
  <si>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</si>
  <si>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</si>
  <si>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</si>
  <si>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</si>
  <si>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</si>
  <si>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</si>
  <si>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</si>
  <si>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</si>
  <si>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</si>
  <si>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</si>
  <si>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</si>
  <si>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</si>
  <si>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</si>
  <si>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</si>
  <si>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</si>
  <si>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</si>
  <si>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</si>
  <si>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</si>
  <si>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</si>
  <si>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</si>
  <si>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</si>
  <si>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</si>
  <si>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</si>
  <si>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</si>
  <si>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</si>
  <si>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</si>
  <si>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</si>
  <si>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</si>
  <si>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</si>
  <si>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</si>
  <si>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</si>
  <si>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</si>
  <si>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</si>
  <si>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</si>
  <si>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</si>
  <si>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</si>
  <si>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</si>
  <si>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</si>
  <si>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</si>
  <si>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</si>
  <si>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</si>
  <si>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</si>
  <si>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</si>
  <si>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</si>
  <si>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</si>
  <si>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</si>
  <si>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</si>
  <si>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</si>
  <si>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</si>
  <si>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</si>
  <si>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</si>
  <si>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</si>
  <si>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</si>
  <si>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</si>
  <si>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</si>
  <si>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</si>
  <si>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</si>
  <si>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</si>
  <si>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</si>
  <si>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</si>
  <si>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</si>
  <si>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</si>
  <si>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</si>
  <si>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</si>
  <si>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</si>
  <si>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</si>
  <si>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</si>
  <si>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</si>
  <si>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</si>
  <si>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</si>
  <si>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</si>
  <si>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</si>
  <si>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</si>
  <si>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</si>
  <si>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</si>
  <si>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</si>
  <si>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</si>
  <si>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</si>
  <si>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</si>
  <si>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</si>
  <si>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</si>
  <si>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</si>
  <si>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</si>
  <si>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</si>
  <si>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</si>
  <si>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</si>
  <si>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</si>
  <si>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</si>
  <si>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</si>
  <si>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</si>
  <si>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</si>
  <si>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</si>
  <si>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</si>
  <si>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</si>
  <si>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</si>
  <si>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</si>
  <si>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</si>
  <si>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</si>
  <si>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</si>
  <si>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</si>
  <si>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</si>
  <si>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</si>
  <si>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</si>
  <si>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</si>
  <si>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</si>
  <si>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</si>
  <si>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</si>
  <si>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</si>
  <si>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</si>
  <si>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</si>
  <si>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</si>
  <si>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</si>
  <si>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</si>
  <si>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</si>
  <si>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</si>
  <si>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</si>
  <si>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</si>
  <si>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</si>
  <si>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</si>
  <si>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</si>
  <si>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</si>
  <si>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</si>
  <si>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</si>
  <si>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</si>
  <si>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</si>
  <si>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</si>
  <si>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</si>
  <si>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</si>
  <si>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</si>
  <si>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</si>
  <si>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</si>
  <si>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</si>
  <si>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</si>
  <si>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</si>
  <si>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</si>
  <si>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</si>
  <si>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</si>
  <si>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</si>
  <si>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</si>
  <si>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</si>
  <si>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</si>
  <si>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</si>
  <si>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</si>
  <si>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</si>
  <si>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</si>
  <si>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</si>
  <si>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</si>
  <si>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</si>
  <si>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</si>
  <si>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</si>
  <si>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</si>
  <si>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</si>
  <si>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</si>
  <si>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</si>
  <si>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</si>
  <si>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</si>
  <si>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</si>
  <si>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</si>
  <si>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</si>
  <si>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</si>
  <si>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</si>
  <si>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</si>
  <si>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</si>
  <si>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</si>
  <si>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</si>
  <si>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</si>
  <si>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</si>
  <si>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</si>
  <si>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</si>
  <si>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</si>
  <si>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</si>
  <si>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</si>
  <si>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</si>
  <si>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</si>
  <si>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</si>
  <si>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</si>
  <si>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</si>
  <si>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</si>
  <si>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</si>
  <si>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</si>
  <si>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</si>
  <si>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</si>
  <si>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</si>
  <si>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</si>
  <si>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</si>
  <si>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</si>
  <si>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</si>
  <si>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</si>
  <si>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</si>
  <si>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</si>
  <si>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</si>
  <si>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</si>
  <si>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</si>
  <si>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</si>
  <si>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</si>
  <si>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</si>
  <si>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</si>
  <si>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</si>
  <si>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</si>
  <si>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</si>
  <si>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</si>
  <si>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</si>
  <si>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</si>
  <si>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</si>
  <si>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</si>
  <si>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</si>
  <si>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</si>
  <si>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</si>
  <si>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</si>
  <si>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</si>
  <si>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</si>
  <si>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</si>
  <si>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</si>
  <si>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</si>
  <si>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</si>
  <si>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</si>
  <si>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</si>
  <si>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</si>
  <si>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</si>
  <si>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</si>
  <si>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</si>
  <si>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</si>
  <si>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</si>
  <si>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</si>
  <si>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</si>
  <si>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</si>
  <si>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</si>
  <si>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</si>
  <si>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</si>
  <si>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</si>
  <si>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</si>
  <si>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</si>
  <si>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</si>
  <si>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</si>
  <si>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</si>
  <si>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</si>
  <si>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</si>
  <si>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</si>
  <si>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</si>
  <si>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</si>
  <si>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</si>
  <si>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</si>
  <si>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</si>
  <si>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</si>
  <si>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</si>
  <si>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</si>
  <si>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</si>
  <si>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</si>
  <si>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</si>
  <si>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</si>
  <si>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</si>
  <si>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</si>
  <si>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</si>
  <si>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</si>
  <si>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</si>
  <si>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</si>
  <si>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</si>
  <si>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</si>
  <si>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</si>
  <si>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</si>
  <si>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</si>
  <si>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</si>
  <si>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</si>
  <si>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</si>
  <si>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</si>
  <si>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</si>
  <si>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</si>
  <si>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</si>
  <si>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</si>
  <si>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</si>
  <si>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</si>
  <si>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</si>
  <si>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</si>
  <si>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</si>
  <si>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</si>
  <si>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</si>
  <si>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</si>
  <si>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</si>
  <si>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</si>
  <si>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</si>
  <si>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</si>
  <si>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</si>
  <si>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</si>
  <si>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</si>
  <si>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</si>
  <si>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</si>
  <si>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</si>
  <si>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</si>
  <si>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</si>
  <si>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</si>
  <si>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</si>
  <si>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</si>
  <si>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</si>
  <si>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</si>
  <si>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</si>
  <si>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</si>
  <si>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</si>
  <si>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</si>
  <si>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</si>
  <si>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</si>
  <si>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</si>
  <si>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</si>
  <si>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</si>
  <si>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</si>
  <si>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</si>
  <si>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</si>
  <si>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</si>
  <si>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</si>
  <si>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</si>
  <si>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</si>
  <si>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</si>
  <si>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</si>
  <si>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</si>
  <si>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</si>
  <si>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</si>
  <si>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</si>
  <si>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</si>
  <si>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</si>
  <si>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</si>
  <si>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</si>
  <si>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</si>
  <si>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</si>
  <si>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</si>
  <si>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</si>
  <si>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</si>
  <si>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</si>
  <si>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</si>
  <si>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</si>
  <si>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</si>
  <si>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</si>
  <si>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</si>
  <si>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</si>
  <si>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</si>
  <si>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</si>
  <si>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</si>
  <si>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</si>
  <si>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</si>
  <si>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</si>
  <si>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</si>
  <si>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</si>
  <si>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</si>
  <si>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</si>
  <si>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</si>
  <si>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</si>
  <si>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</si>
  <si>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</si>
  <si>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</si>
  <si>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</si>
  <si>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</si>
  <si>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</si>
  <si>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</si>
  <si>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</si>
  <si>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</si>
  <si>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</si>
  <si>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</si>
  <si>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</si>
  <si>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</si>
  <si>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</si>
  <si>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</si>
  <si>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</si>
  <si>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</si>
  <si>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</si>
  <si>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</si>
  <si>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</si>
  <si>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</si>
  <si>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</si>
  <si>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</si>
  <si>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</si>
  <si>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</si>
  <si>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</si>
  <si>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</si>
  <si>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</si>
  <si>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</si>
  <si>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</si>
  <si>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</si>
  <si>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</si>
  <si>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</si>
  <si>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</si>
  <si>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</si>
  <si>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</si>
  <si>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</si>
  <si>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</si>
  <si>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</si>
  <si>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</si>
  <si>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</si>
  <si>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</si>
  <si>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</si>
  <si>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</si>
  <si>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</si>
  <si>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</si>
  <si>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</si>
  <si>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</si>
  <si>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</si>
  <si>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</si>
  <si>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</si>
  <si>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</si>
  <si>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</si>
  <si>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</si>
  <si>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</si>
  <si>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</si>
  <si>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</si>
  <si>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</si>
  <si>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</si>
  <si>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</si>
  <si>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</si>
  <si>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</si>
  <si>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</si>
  <si>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</si>
  <si>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</si>
  <si>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</si>
  <si>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</si>
  <si>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</si>
  <si>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</si>
  <si>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</si>
  <si>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</si>
  <si>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</si>
  <si>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</si>
  <si>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</si>
  <si>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</si>
  <si>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</si>
  <si>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</si>
  <si>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</si>
  <si>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</si>
  <si>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</si>
  <si>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</si>
  <si>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</si>
  <si>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</si>
  <si>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</si>
  <si>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</si>
  <si>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</si>
  <si>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</si>
  <si>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</si>
  <si>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</si>
  <si>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</si>
  <si>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</si>
  <si>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</si>
  <si>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</si>
  <si>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</si>
  <si>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</si>
  <si>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</si>
  <si>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</si>
  <si>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</si>
  <si>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</si>
  <si>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</si>
  <si>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</si>
  <si>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</si>
  <si>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</si>
  <si>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</si>
  <si>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</si>
  <si>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</si>
  <si>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</si>
  <si>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</si>
  <si>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</si>
  <si>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</si>
  <si>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</si>
  <si>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</si>
  <si>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</si>
  <si>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</si>
  <si>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</si>
  <si>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</si>
  <si>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</si>
  <si>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</si>
  <si>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</si>
  <si>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</si>
  <si>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</si>
  <si>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</si>
  <si>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</si>
  <si>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</si>
  <si>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</si>
  <si>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</si>
  <si>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</si>
  <si>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</si>
  <si>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</si>
  <si>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</si>
  <si>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</si>
  <si>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</si>
  <si>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</si>
  <si>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</si>
  <si>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</si>
  <si>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</si>
  <si>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</si>
  <si>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</si>
  <si>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</si>
  <si>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</si>
  <si>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</si>
  <si>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</si>
  <si>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</si>
  <si>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</si>
  <si>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</si>
  <si>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</si>
  <si>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</si>
  <si>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</si>
  <si>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</si>
  <si>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</si>
  <si>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</si>
  <si>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</si>
  <si>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</si>
  <si>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</si>
  <si>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</si>
  <si>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</si>
  <si>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</si>
  <si>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</si>
  <si>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</si>
  <si>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</si>
  <si>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</si>
  <si>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</si>
  <si>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</si>
  <si>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</si>
  <si>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</si>
  <si>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</si>
  <si>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</si>
  <si>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</si>
  <si>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</si>
  <si>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</si>
  <si>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</si>
  <si>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</si>
  <si>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</si>
  <si>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</si>
  <si>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</si>
  <si>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</si>
  <si>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</si>
  <si>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</si>
  <si>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</si>
  <si>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</si>
  <si>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</si>
  <si>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</si>
  <si>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</si>
  <si>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</si>
  <si>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</si>
  <si>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</si>
  <si>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</si>
  <si>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</si>
  <si>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</si>
  <si>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</si>
  <si>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</si>
  <si>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</si>
  <si>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</si>
  <si>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</si>
  <si>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</si>
  <si>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</si>
  <si>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</si>
  <si>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</si>
  <si>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</si>
  <si>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</si>
  <si>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</si>
  <si>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</si>
  <si>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</si>
  <si>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</si>
  <si>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</si>
  <si>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</si>
  <si>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</si>
  <si>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</si>
  <si>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</si>
  <si>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</si>
  <si>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</si>
  <si>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</si>
  <si>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</si>
  <si>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</si>
  <si>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</si>
  <si>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</si>
  <si>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</si>
  <si>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</si>
  <si>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</si>
  <si>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</si>
  <si>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</si>
  <si>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</si>
  <si>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</si>
  <si>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</si>
  <si>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</si>
  <si>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</si>
  <si>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</si>
  <si>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</si>
  <si>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</si>
  <si>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</si>
  <si>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</si>
  <si>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</si>
  <si>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</si>
  <si>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</si>
  <si>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</si>
  <si>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</si>
  <si>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</si>
  <si>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</si>
  <si>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</si>
  <si>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</si>
  <si>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</si>
  <si>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</si>
  <si>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</si>
  <si>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</si>
  <si>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</si>
  <si>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</si>
  <si>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</si>
  <si>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</si>
  <si>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</si>
  <si>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</si>
  <si>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</si>
  <si>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</si>
  <si>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</si>
  <si>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</si>
  <si>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</si>
  <si>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</si>
  <si>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</si>
  <si>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</si>
  <si>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</si>
  <si>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</si>
  <si>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</si>
  <si>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</si>
  <si>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</si>
  <si>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</si>
  <si>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</si>
  <si>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</si>
  <si>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</si>
  <si>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</si>
  <si>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</si>
  <si>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</si>
  <si>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</si>
  <si>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</si>
  <si>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</si>
  <si>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</si>
  <si>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</si>
  <si>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</si>
  <si>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</si>
  <si>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</si>
  <si>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</si>
  <si>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</si>
  <si>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</si>
  <si>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</si>
  <si>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</si>
  <si>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</si>
  <si>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</si>
  <si>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</si>
  <si>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</si>
  <si>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</si>
  <si>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</si>
  <si>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</si>
  <si>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</si>
  <si>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</si>
  <si>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</si>
  <si>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</si>
  <si>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</si>
  <si>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</si>
  <si>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</si>
  <si>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</si>
  <si>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</si>
  <si>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</si>
  <si>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</si>
  <si>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</si>
  <si>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</si>
  <si>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</si>
  <si>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</si>
  <si>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</si>
  <si>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</si>
  <si>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</si>
  <si>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</si>
  <si>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</si>
  <si>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</si>
  <si>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</si>
  <si>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</si>
  <si>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</si>
  <si>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</si>
  <si>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</si>
  <si>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</si>
  <si>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</si>
  <si>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</si>
  <si>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</si>
  <si>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</si>
  <si>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</si>
  <si>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</si>
  <si>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</si>
  <si>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</si>
  <si>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</si>
  <si>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</si>
  <si>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</si>
  <si>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</si>
  <si>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</si>
  <si>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</si>
  <si>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</si>
  <si>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</si>
  <si>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</si>
  <si>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</si>
  <si>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</si>
  <si>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</si>
  <si>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</si>
  <si>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</si>
  <si>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</si>
  <si>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</si>
  <si>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</si>
  <si>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</si>
  <si>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</si>
  <si>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</si>
  <si>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</si>
  <si>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</si>
  <si>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</si>
  <si>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</si>
  <si>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</si>
  <si>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</si>
  <si>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</si>
  <si>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</si>
  <si>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</si>
  <si>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</si>
  <si>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</si>
  <si>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</si>
  <si>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</si>
  <si>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</si>
  <si>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</si>
  <si>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</si>
  <si>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</si>
  <si>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</si>
  <si>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</si>
  <si>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</si>
  <si>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</si>
  <si>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</si>
  <si>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</si>
  <si>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</si>
  <si>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</si>
  <si>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</si>
  <si>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</si>
  <si>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</si>
  <si>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</si>
  <si>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</si>
  <si>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</si>
  <si>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</si>
  <si>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</si>
  <si>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</si>
  <si>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</si>
  <si>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</si>
  <si>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</si>
  <si>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</si>
  <si>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</si>
  <si>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</si>
  <si>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</si>
  <si>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</si>
  <si>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</si>
  <si>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</si>
  <si>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</si>
  <si>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</si>
  <si>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</si>
  <si>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</si>
  <si>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</si>
  <si>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</si>
  <si>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</si>
  <si>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</si>
  <si>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</si>
  <si>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</si>
  <si>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</si>
  <si>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</si>
  <si>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</si>
  <si>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</si>
  <si>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</si>
  <si>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</si>
  <si>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</si>
  <si>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</si>
  <si>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</si>
  <si>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</si>
  <si>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</si>
  <si>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</si>
  <si>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</si>
  <si>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</si>
  <si>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</si>
  <si>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</si>
  <si>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</si>
  <si>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</si>
  <si>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</si>
  <si>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</si>
  <si>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</si>
  <si>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</si>
  <si>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</si>
  <si>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</si>
  <si>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</si>
  <si>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</si>
  <si>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</si>
  <si>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</si>
  <si>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</si>
  <si>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</si>
  <si>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</si>
  <si>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</si>
  <si>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</si>
  <si>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</si>
  <si>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</si>
  <si>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</si>
  <si>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</si>
  <si>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</si>
  <si>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</si>
  <si>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</si>
  <si>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</si>
  <si>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</si>
  <si>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</si>
  <si>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</si>
  <si>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</si>
  <si>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</si>
  <si>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</si>
  <si>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</si>
  <si>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</si>
  <si>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</si>
  <si>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</si>
  <si>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</si>
  <si>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</si>
  <si>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</si>
  <si>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</si>
  <si>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</si>
  <si>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</si>
  <si>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</si>
  <si>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</si>
  <si>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</si>
  <si>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</si>
  <si>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</si>
  <si>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</si>
  <si>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</si>
  <si>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</si>
  <si>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</si>
  <si>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</si>
  <si>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</si>
  <si>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</si>
  <si>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</si>
  <si>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</si>
  <si>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</si>
  <si>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</si>
  <si>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</si>
  <si>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</si>
  <si>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</si>
  <si>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</si>
  <si>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</si>
  <si>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</si>
  <si>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</si>
  <si>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</si>
  <si>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</si>
  <si>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</si>
  <si>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</si>
  <si>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</si>
  <si>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</si>
  <si>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</si>
  <si>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</si>
  <si>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</si>
  <si>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</si>
  <si>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</si>
  <si>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</si>
  <si>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</si>
  <si>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</si>
  <si>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</si>
  <si>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</si>
  <si>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</si>
  <si>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</si>
  <si>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</si>
  <si>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</si>
  <si>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</si>
  <si>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</si>
  <si>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</si>
  <si>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</si>
  <si>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</si>
  <si>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</si>
  <si>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</si>
  <si>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</si>
  <si>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</si>
  <si>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</si>
  <si>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</si>
  <si>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</si>
  <si>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</si>
  <si>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</si>
  <si>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</si>
  <si>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</si>
  <si>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</si>
  <si>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</si>
  <si>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</si>
  <si>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</si>
  <si>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</si>
  <si>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</si>
  <si>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</si>
  <si>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</si>
  <si>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</si>
  <si>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</si>
  <si>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</si>
  <si>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</si>
  <si>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</si>
  <si>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</si>
  <si>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</si>
  <si>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</si>
  <si>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</si>
  <si>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</si>
  <si>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</si>
  <si>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</si>
  <si>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</si>
  <si>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</si>
  <si>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</si>
  <si>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</si>
  <si>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</si>
  <si>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</si>
  <si>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</si>
  <si>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</si>
  <si>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</si>
  <si>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</si>
  <si>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</si>
  <si>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</si>
  <si>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</si>
  <si>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</si>
  <si>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</si>
  <si>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</si>
  <si>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</si>
  <si>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</si>
  <si>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</si>
  <si>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</si>
  <si>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</si>
  <si>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</si>
  <si>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</si>
  <si>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</si>
  <si>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</si>
  <si>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</si>
  <si>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</si>
  <si>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</si>
  <si>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</si>
  <si>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</si>
  <si>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</si>
  <si>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</si>
  <si>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</si>
  <si>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</si>
  <si>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</si>
  <si>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</si>
  <si>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</si>
  <si>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</si>
  <si>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</si>
  <si>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</si>
  <si>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</si>
  <si>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</si>
  <si>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</si>
  <si>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</si>
  <si>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</si>
  <si>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</si>
  <si>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</si>
  <si>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</si>
  <si>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</si>
  <si>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</si>
  <si>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</si>
  <si>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</si>
  <si>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</si>
  <si>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</si>
  <si>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</si>
  <si>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</si>
  <si>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</si>
  <si>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</si>
  <si>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</si>
  <si>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</si>
  <si>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</si>
  <si>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</si>
  <si>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</si>
  <si>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</si>
  <si>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</si>
  <si>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</si>
  <si>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</si>
  <si>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</si>
  <si>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</si>
  <si>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</si>
  <si>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</si>
  <si>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</si>
  <si>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</si>
  <si>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</si>
  <si>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</si>
  <si>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</si>
  <si>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</si>
  <si>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</si>
  <si>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</si>
  <si>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</si>
  <si>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</si>
  <si>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</si>
  <si>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</si>
  <si>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</si>
  <si>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</si>
  <si>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</si>
  <si>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</si>
  <si>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</si>
  <si>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</si>
  <si>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</si>
  <si>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</si>
  <si>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</si>
  <si>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</si>
  <si>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</si>
  <si>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</si>
  <si>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</si>
  <si>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</si>
  <si>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</si>
  <si>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</si>
  <si>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</si>
  <si>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</si>
  <si>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</si>
  <si>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</si>
  <si>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</si>
  <si>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</si>
  <si>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</si>
  <si>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</si>
  <si>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</si>
  <si>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</si>
  <si>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</si>
  <si>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</si>
  <si>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</si>
  <si>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</si>
  <si>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</si>
  <si>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</si>
  <si>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</si>
  <si>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</si>
  <si>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</si>
  <si>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</si>
  <si>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</si>
  <si>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</si>
  <si>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</si>
  <si>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</si>
  <si>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</si>
  <si>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</si>
  <si>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</si>
  <si>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</si>
  <si>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</si>
  <si>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</si>
  <si>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</si>
  <si>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</si>
  <si>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</si>
  <si>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</si>
  <si>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</si>
  <si>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</si>
  <si>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</si>
  <si>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</si>
  <si>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</si>
  <si>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</si>
  <si>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</si>
  <si>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</si>
  <si>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</si>
  <si>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</si>
  <si>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</si>
  <si>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</si>
  <si>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</si>
  <si>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</si>
  <si>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</si>
  <si>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</si>
  <si>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</si>
  <si>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</si>
  <si>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</si>
  <si>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</si>
  <si>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</si>
  <si>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</si>
  <si>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</si>
  <si>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</si>
  <si>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</si>
  <si>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</si>
  <si>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</si>
  <si>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</si>
  <si>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</si>
  <si>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</si>
  <si>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</si>
  <si>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</si>
  <si>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</si>
  <si>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</si>
  <si>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</si>
  <si>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</si>
  <si>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</si>
  <si>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</si>
  <si>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</si>
  <si>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</si>
  <si>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</si>
  <si>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</si>
  <si>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</si>
  <si>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</si>
  <si>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</si>
  <si>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</si>
  <si>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</si>
  <si>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</si>
  <si>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</si>
  <si>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</si>
  <si>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</si>
  <si>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</si>
  <si>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</si>
  <si>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</si>
  <si>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</si>
  <si>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</si>
  <si>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</si>
  <si>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</si>
  <si>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</si>
  <si>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</si>
  <si>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</si>
  <si>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</si>
  <si>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</si>
  <si>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</si>
  <si>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</si>
  <si>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</si>
  <si>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</si>
  <si>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</si>
  <si>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</si>
  <si>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</si>
  <si>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</si>
  <si>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</si>
  <si>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</si>
  <si>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</si>
  <si>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</si>
  <si>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</si>
  <si>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</si>
  <si>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</si>
  <si>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</si>
  <si>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</si>
  <si>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</si>
  <si>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</si>
  <si>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</si>
  <si>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</si>
  <si>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</si>
  <si>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</si>
  <si>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</si>
  <si>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</si>
  <si>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</si>
  <si>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</si>
  <si>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</si>
  <si>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</si>
  <si>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</si>
  <si>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</si>
  <si>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</si>
  <si>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</si>
  <si>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</si>
  <si>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</si>
  <si>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</si>
  <si>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</si>
  <si>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</si>
  <si>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</si>
  <si>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</si>
  <si>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</si>
  <si>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</si>
  <si>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</si>
  <si>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</si>
  <si>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</si>
  <si>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</si>
  <si>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</si>
  <si>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</si>
  <si>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</si>
  <si>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</si>
  <si>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</si>
  <si>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</si>
  <si>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</si>
  <si>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</si>
  <si>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</si>
  <si>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</si>
  <si>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</si>
  <si>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</si>
  <si>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</si>
  <si>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</si>
  <si>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</si>
  <si>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</si>
  <si>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</si>
  <si>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</si>
  <si>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</si>
  <si>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</si>
  <si>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</si>
  <si>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</si>
  <si>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</si>
  <si>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</si>
  <si>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</si>
  <si>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</si>
  <si>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</si>
  <si>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</si>
  <si>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</si>
  <si>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</si>
  <si>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</si>
  <si>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</si>
  <si>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</si>
  <si>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</si>
  <si>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</si>
  <si>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</si>
  <si>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</si>
  <si>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</si>
  <si>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</si>
  <si>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</si>
  <si>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</si>
  <si>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</si>
  <si>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</si>
  <si>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</si>
  <si>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</si>
  <si>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</si>
  <si>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</si>
  <si>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</si>
  <si>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</si>
  <si>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</si>
  <si>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</si>
  <si>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</si>
  <si>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</si>
  <si>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</si>
  <si>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</si>
  <si>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</si>
  <si>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</si>
  <si>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</si>
  <si>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</si>
  <si>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</si>
  <si>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</si>
  <si>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</si>
  <si>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</si>
  <si>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</si>
  <si>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</si>
  <si>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</si>
  <si>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</si>
  <si>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</si>
  <si>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</si>
  <si>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</si>
  <si>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</si>
  <si>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</si>
  <si>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</si>
  <si>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</si>
  <si>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</si>
  <si>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</si>
  <si>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</si>
  <si>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</si>
  <si>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</si>
  <si>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</si>
  <si>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</si>
  <si>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</si>
  <si>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</si>
  <si>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</si>
  <si>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</si>
  <si>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</si>
  <si>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</si>
  <si>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</si>
  <si>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</si>
  <si>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</si>
  <si>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</si>
  <si>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</si>
  <si>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</si>
  <si>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</si>
  <si>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</si>
  <si>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</si>
  <si>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</si>
  <si>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</si>
  <si>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</si>
  <si>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</si>
  <si>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</si>
  <si>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</si>
  <si>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</si>
  <si>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</si>
  <si>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</si>
  <si>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</si>
  <si>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</si>
  <si>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</si>
  <si>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</si>
  <si>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</si>
  <si>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</si>
  <si>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</si>
  <si>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</si>
  <si>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</si>
  <si>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</si>
  <si>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</si>
  <si>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</si>
  <si>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</si>
  <si>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</si>
  <si>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</si>
  <si>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</si>
  <si>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</si>
  <si>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</si>
  <si>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</si>
  <si>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</si>
  <si>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</si>
  <si>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</si>
  <si>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</si>
  <si>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</si>
  <si>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</si>
  <si>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</si>
  <si>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</si>
  <si>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</si>
  <si>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</si>
  <si>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</si>
  <si>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</si>
  <si>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</si>
  <si>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</si>
  <si>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</si>
  <si>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</si>
  <si>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</si>
  <si>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</si>
  <si>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</si>
  <si>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</si>
  <si>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</si>
  <si>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</si>
  <si>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</si>
  <si>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</si>
  <si>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</si>
  <si>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</si>
  <si>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</si>
  <si>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</si>
  <si>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</si>
  <si>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</si>
  <si>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</si>
  <si>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</si>
  <si>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</si>
  <si>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</si>
  <si>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</si>
  <si>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</si>
  <si>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</si>
  <si>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</si>
  <si>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</si>
  <si>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</si>
  <si>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</si>
  <si>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</si>
  <si>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</si>
  <si>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</si>
  <si>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</si>
  <si>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</si>
  <si>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</si>
  <si>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</si>
  <si>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</si>
  <si>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</si>
  <si>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</si>
  <si>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</si>
  <si>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</si>
  <si>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</si>
  <si>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</si>
  <si>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</si>
  <si>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</si>
  <si>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</si>
  <si>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</si>
  <si>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</si>
  <si>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</si>
  <si>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</si>
  <si>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</si>
  <si>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</si>
  <si>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</si>
  <si>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</si>
  <si>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</si>
  <si>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</si>
  <si>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</si>
  <si>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</si>
  <si>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</si>
  <si>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</si>
  <si>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</si>
  <si>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</si>
  <si>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</si>
  <si>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</si>
  <si>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</si>
  <si>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</si>
  <si>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</si>
  <si>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</si>
  <si>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</si>
  <si>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</si>
  <si>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</si>
  <si>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</si>
  <si>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</si>
  <si>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</si>
  <si>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</si>
  <si>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</si>
  <si>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</si>
  <si>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</si>
  <si>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</si>
  <si>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</si>
  <si>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</si>
  <si>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</si>
  <si>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</si>
  <si>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</si>
  <si>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</si>
  <si>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</si>
  <si>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</si>
  <si>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</si>
  <si>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</si>
  <si>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</si>
  <si>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</si>
  <si>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</si>
  <si>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</si>
  <si>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</si>
  <si>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</si>
  <si>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</si>
  <si>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</si>
  <si>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</si>
  <si>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</si>
  <si>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</si>
  <si>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</si>
  <si>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</si>
  <si>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</si>
  <si>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</si>
  <si>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</si>
  <si>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</si>
  <si>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</si>
  <si>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</si>
  <si>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</si>
  <si>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</si>
  <si>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</si>
  <si>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</si>
  <si>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</si>
  <si>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</si>
  <si>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</si>
  <si>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</si>
  <si>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</si>
  <si>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</si>
  <si>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</si>
  <si>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</si>
  <si>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</si>
  <si>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</si>
  <si>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</si>
  <si>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</si>
  <si>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</si>
  <si>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</si>
  <si>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</si>
  <si>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</si>
  <si>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</si>
  <si>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</si>
  <si>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</si>
  <si>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</si>
  <si>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</si>
  <si>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</si>
  <si>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</si>
  <si>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</si>
  <si>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</si>
  <si>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</si>
  <si>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</si>
  <si>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</si>
  <si>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</si>
  <si>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</si>
  <si>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</si>
  <si>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</si>
  <si>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</si>
  <si>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</si>
  <si>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</si>
  <si>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</si>
  <si>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</si>
  <si>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</si>
  <si>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</si>
  <si>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</si>
  <si>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</si>
  <si>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</si>
  <si>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</si>
  <si>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</si>
  <si>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</si>
  <si>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</si>
  <si>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</si>
  <si>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</si>
  <si>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</si>
  <si>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</si>
  <si>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</si>
  <si>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</si>
  <si>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</si>
  <si>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</si>
  <si>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</si>
  <si>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</si>
  <si>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</si>
  <si>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</si>
  <si>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</si>
  <si>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</si>
  <si>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</si>
  <si>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</si>
  <si>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</si>
  <si>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</si>
  <si>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</si>
  <si>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</si>
  <si>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</si>
  <si>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</si>
  <si>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</si>
  <si>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</si>
  <si>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</si>
  <si>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</si>
  <si>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</si>
  <si>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</si>
  <si>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</si>
  <si>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</si>
  <si>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</si>
  <si>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</si>
  <si>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</si>
  <si>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</si>
  <si>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</si>
  <si>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</si>
  <si>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</si>
  <si>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</si>
  <si>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</si>
  <si>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</si>
  <si>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</si>
  <si>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</si>
  <si>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</si>
  <si>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</si>
  <si>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</si>
  <si>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</si>
  <si>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</si>
  <si>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</si>
  <si>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</si>
  <si>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</si>
  <si>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</si>
  <si>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</si>
  <si>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</si>
  <si>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</si>
  <si>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</si>
  <si>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</si>
  <si>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</si>
  <si>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</si>
  <si>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</si>
  <si>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</si>
  <si>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</si>
  <si>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</si>
  <si>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</si>
  <si>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</si>
  <si>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</si>
  <si>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</si>
  <si>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</si>
  <si>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</si>
  <si>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</si>
  <si>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</si>
  <si>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</si>
  <si>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</si>
  <si>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</si>
  <si>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</si>
  <si>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</si>
  <si>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</si>
  <si>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</si>
  <si>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</si>
  <si>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</si>
  <si>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</si>
  <si>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</si>
  <si>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</si>
  <si>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</si>
  <si>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</si>
  <si>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</si>
  <si>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</si>
  <si>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</si>
  <si>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</si>
  <si>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</si>
  <si>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</si>
  <si>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</si>
  <si>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</si>
  <si>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</si>
  <si>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</si>
  <si>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</si>
  <si>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</si>
  <si>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</si>
  <si>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</si>
  <si>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</si>
  <si>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</si>
  <si>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</si>
  <si>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</si>
  <si>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</si>
  <si>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</si>
  <si>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</si>
  <si>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</si>
  <si>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</si>
  <si>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</si>
  <si>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</si>
  <si>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</si>
  <si>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</si>
  <si>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</si>
  <si>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</si>
  <si>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</si>
  <si>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</si>
  <si>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</si>
  <si>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</si>
  <si>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</si>
  <si>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</si>
  <si>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</si>
  <si>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</si>
  <si>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</si>
  <si>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</si>
  <si>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</si>
  <si>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</si>
  <si>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</si>
  <si>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</si>
  <si>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</si>
  <si>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</si>
  <si>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</si>
  <si>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</si>
  <si>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</si>
  <si>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</si>
  <si>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</si>
  <si>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</si>
  <si>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</si>
  <si>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</si>
  <si>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</si>
  <si>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</si>
  <si>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</si>
  <si>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</si>
  <si>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</si>
  <si>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</si>
  <si>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</si>
  <si>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</si>
  <si>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</si>
  <si>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</si>
  <si>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</si>
  <si>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</si>
  <si>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</si>
  <si>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</si>
  <si>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</si>
  <si>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</si>
  <si>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</si>
  <si>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</si>
  <si>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</si>
  <si>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</si>
  <si>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</si>
  <si>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</si>
  <si>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</si>
  <si>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</si>
  <si>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</si>
  <si>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</si>
  <si>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</si>
  <si>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</si>
  <si>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</si>
  <si>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</si>
  <si>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</si>
  <si>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</si>
  <si>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</si>
  <si>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</si>
  <si>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</si>
  <si>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</si>
  <si>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</si>
  <si>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</si>
  <si>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</si>
  <si>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</si>
  <si>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</si>
  <si>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</si>
  <si>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</si>
  <si>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</si>
  <si>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</si>
  <si>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</si>
  <si>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</si>
  <si>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</si>
  <si>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</si>
  <si>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</si>
  <si>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</si>
  <si>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</si>
  <si>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</si>
  <si>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</si>
  <si>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</si>
  <si>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</si>
  <si>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</si>
  <si>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</si>
  <si>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</si>
  <si>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</si>
  <si>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</si>
  <si>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</si>
  <si>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</si>
  <si>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</si>
  <si>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</si>
  <si>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</si>
  <si>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</si>
  <si>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</si>
  <si>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</si>
  <si>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</si>
  <si>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</si>
  <si>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</si>
  <si>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</si>
  <si>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</si>
  <si>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</si>
  <si>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</si>
  <si>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</si>
  <si>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</si>
  <si>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</si>
  <si>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</si>
  <si>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</si>
  <si>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</si>
  <si>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</si>
  <si>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</si>
  <si>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</si>
  <si>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</si>
  <si>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</si>
  <si>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</si>
  <si>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</si>
  <si>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</si>
  <si>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</si>
  <si>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</si>
  <si>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</si>
  <si>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</si>
  <si>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</si>
  <si>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</si>
  <si>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</si>
  <si>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</si>
  <si>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</si>
  <si>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</si>
  <si>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</si>
  <si>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</si>
  <si>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</si>
  <si>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</si>
  <si>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</si>
  <si>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</si>
  <si>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</si>
  <si>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</si>
  <si>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</si>
  <si>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</si>
  <si>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</si>
  <si>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</si>
  <si>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</si>
  <si>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</si>
  <si>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</si>
  <si>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</si>
  <si>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</si>
  <si>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</si>
  <si>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</si>
  <si>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</si>
  <si>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</si>
  <si>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</si>
  <si>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</si>
  <si>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</si>
  <si>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</si>
  <si>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</si>
  <si>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</si>
  <si>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</si>
  <si>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</si>
  <si>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</si>
  <si>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</si>
  <si>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</si>
  <si>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</si>
  <si>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</si>
  <si>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</si>
  <si>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</si>
  <si>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</si>
  <si>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</si>
  <si>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</si>
  <si>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</si>
  <si>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</si>
  <si>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</si>
  <si>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</si>
  <si>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</si>
  <si>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</si>
  <si>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</si>
  <si>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</si>
  <si>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</si>
  <si>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</si>
  <si>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</si>
  <si>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</si>
  <si>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</si>
  <si>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</si>
  <si>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</si>
  <si>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</si>
  <si>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</si>
  <si>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</si>
  <si>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</si>
  <si>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</si>
  <si>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</si>
  <si>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</si>
  <si>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</si>
  <si>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</si>
  <si>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</si>
  <si>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</si>
  <si>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</si>
  <si>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</si>
  <si>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</si>
  <si>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</si>
  <si>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</si>
  <si>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</si>
  <si>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</si>
  <si>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</si>
  <si>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</si>
  <si>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</si>
  <si>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</si>
  <si>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</si>
  <si>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</si>
  <si>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</si>
  <si>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</si>
  <si>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</si>
  <si>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</si>
  <si>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</si>
  <si>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</si>
  <si>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</si>
  <si>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</si>
  <si>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</si>
  <si>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</si>
  <si>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</si>
  <si>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</si>
  <si>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</si>
  <si>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</si>
  <si>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</si>
  <si>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</si>
  <si>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</si>
  <si>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</si>
  <si>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</si>
  <si>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</si>
  <si>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</si>
  <si>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</si>
  <si>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</si>
  <si>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</si>
  <si>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</si>
  <si>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</si>
  <si>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</si>
  <si>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</si>
  <si>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</si>
  <si>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</si>
  <si>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</si>
  <si>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</si>
  <si>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</si>
  <si>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</si>
  <si>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</si>
  <si>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</si>
  <si>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</si>
  <si>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</si>
  <si>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</si>
  <si>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</si>
  <si>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</si>
  <si>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</si>
  <si>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</si>
  <si>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</si>
  <si>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</si>
  <si>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</si>
  <si>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</si>
  <si>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</si>
  <si>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</si>
  <si>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</si>
  <si>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</si>
  <si>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</si>
  <si>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</si>
  <si>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</si>
  <si>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</si>
  <si>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</si>
  <si>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</si>
  <si>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</si>
  <si>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</si>
  <si>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</si>
  <si>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</si>
  <si>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</si>
  <si>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</si>
  <si>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</si>
  <si>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</si>
  <si>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</si>
  <si>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</si>
  <si>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</si>
  <si>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</si>
  <si>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</si>
  <si>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</si>
  <si>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</si>
  <si>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</si>
  <si>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</si>
  <si>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</si>
  <si>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</si>
  <si>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</si>
  <si>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</si>
  <si>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</si>
  <si>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</si>
  <si>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</si>
  <si>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</si>
  <si>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</si>
  <si>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</si>
  <si>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</si>
  <si>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</si>
  <si>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</si>
  <si>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</si>
  <si>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</si>
  <si>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</si>
  <si>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</si>
  <si>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</si>
  <si>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</si>
  <si>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</si>
  <si>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</si>
  <si>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</si>
  <si>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</si>
  <si>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</si>
  <si>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</si>
  <si>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</si>
  <si>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</si>
  <si>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</si>
  <si>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</si>
  <si>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</si>
  <si>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</si>
  <si>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</si>
  <si>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</si>
  <si>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</si>
  <si>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</si>
  <si>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</si>
  <si>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</si>
  <si>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</si>
  <si>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</si>
  <si>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</si>
  <si>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</si>
  <si>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</si>
  <si>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</si>
  <si>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</si>
  <si>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</si>
  <si>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</si>
  <si>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</si>
  <si>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</si>
  <si>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</si>
  <si>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</si>
  <si>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</si>
  <si>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</si>
  <si>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</si>
  <si>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</si>
  <si>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</si>
  <si>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</si>
  <si>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</si>
  <si>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</si>
  <si>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</si>
  <si>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</si>
  <si>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</si>
  <si>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</si>
  <si>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</si>
  <si>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</si>
  <si>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</si>
  <si>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</si>
  <si>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</si>
  <si>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</si>
  <si>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</si>
  <si>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</si>
  <si>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</si>
  <si>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</si>
  <si>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</si>
  <si>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</si>
  <si>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</si>
  <si>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</si>
  <si>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</si>
  <si>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</si>
  <si>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</si>
  <si>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</si>
  <si>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</si>
  <si>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</si>
  <si>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</si>
  <si>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</si>
  <si>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</si>
  <si>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</si>
  <si>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</si>
  <si>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</si>
  <si>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</si>
  <si>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</si>
  <si>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</si>
  <si>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</si>
  <si>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</si>
  <si>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</si>
  <si>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</si>
  <si>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</si>
  <si>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</si>
  <si>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</si>
  <si>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</si>
  <si>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</si>
  <si>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</si>
  <si>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</si>
  <si>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</si>
  <si>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</si>
  <si>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</si>
  <si>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</si>
  <si>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</si>
  <si>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</si>
  <si>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</si>
  <si>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</si>
  <si>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</si>
  <si>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</si>
  <si>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</si>
  <si>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</si>
  <si>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</si>
  <si>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</si>
  <si>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</si>
  <si>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</si>
  <si>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</si>
  <si>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</si>
  <si>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</si>
  <si>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</si>
  <si>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</si>
  <si>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</si>
  <si>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</si>
  <si>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</si>
  <si>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</si>
  <si>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</si>
  <si>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</si>
  <si>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</si>
  <si>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</si>
  <si>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</si>
  <si>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</si>
  <si>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</si>
  <si>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</si>
  <si>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</si>
  <si>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</si>
  <si>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</si>
  <si>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</si>
  <si>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</si>
  <si>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</si>
  <si>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</si>
  <si>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</si>
  <si>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</si>
  <si>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</si>
  <si>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</si>
  <si>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</si>
  <si>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</si>
  <si>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</si>
  <si>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</si>
  <si>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</si>
  <si>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</si>
  <si>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</si>
  <si>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</si>
  <si>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</si>
  <si>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</si>
  <si>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</si>
  <si>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</si>
  <si>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</si>
  <si>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</si>
  <si>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</si>
  <si>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</si>
  <si>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</si>
  <si>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</si>
  <si>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</si>
  <si>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</si>
  <si>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</si>
  <si>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</si>
  <si>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</si>
  <si>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</si>
  <si>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</si>
  <si>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</si>
  <si>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</si>
  <si>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</si>
  <si>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</si>
  <si>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</si>
  <si>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</si>
  <si>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</si>
  <si>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</si>
  <si>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</si>
  <si>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</si>
  <si>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</si>
  <si>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</si>
  <si>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</si>
  <si>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</si>
  <si>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</si>
  <si>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</si>
  <si>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</si>
  <si>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</si>
  <si>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</si>
  <si>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</si>
  <si>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</si>
  <si>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</si>
  <si>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</si>
  <si>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</si>
  <si>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</si>
  <si>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</si>
  <si>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</si>
  <si>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</si>
  <si>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</si>
  <si>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</si>
  <si>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</si>
  <si>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</si>
  <si>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</si>
  <si>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</si>
  <si>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</si>
  <si>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</si>
  <si>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</si>
  <si>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</si>
  <si>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</si>
  <si>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</si>
  <si>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</si>
  <si>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</si>
  <si>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</si>
  <si>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</si>
  <si>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</si>
  <si>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</si>
  <si>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</si>
  <si>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</si>
  <si>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</si>
  <si>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</si>
  <si>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</si>
  <si>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</si>
  <si>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</si>
  <si>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</si>
  <si>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</si>
  <si>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</si>
  <si>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</si>
  <si>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</si>
  <si>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</si>
  <si>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</si>
  <si>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</si>
  <si>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</si>
  <si>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</si>
  <si>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</si>
  <si>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</si>
  <si>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</si>
  <si>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</si>
  <si>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</si>
  <si>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</si>
  <si>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</si>
  <si>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</si>
  <si>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</si>
  <si>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</si>
  <si>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</si>
  <si>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</si>
  <si>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</si>
  <si>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</si>
  <si>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</si>
  <si>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</si>
  <si>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</si>
  <si>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</si>
  <si>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</si>
  <si>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</si>
  <si>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</si>
  <si>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</si>
  <si>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</si>
  <si>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</si>
  <si>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</si>
  <si>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</si>
  <si>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</si>
  <si>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</si>
  <si>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</si>
  <si>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</si>
  <si>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</si>
  <si>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</si>
  <si>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</si>
  <si>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</si>
  <si>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</si>
  <si>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</si>
  <si>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</si>
  <si>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</si>
  <si>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</si>
  <si>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</si>
  <si>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</si>
  <si>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</si>
  <si>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</si>
  <si>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</si>
  <si>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</si>
  <si>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</si>
  <si>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</si>
  <si>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</si>
  <si>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</si>
  <si>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</si>
  <si>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</si>
  <si>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</si>
  <si>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</si>
  <si>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</si>
  <si>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</si>
  <si>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</si>
  <si>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</si>
  <si>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</si>
  <si>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</si>
  <si>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</si>
  <si>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</si>
  <si>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</si>
  <si>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</si>
  <si>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</si>
  <si>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</si>
  <si>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</si>
  <si>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</si>
  <si>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</si>
  <si>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</si>
  <si>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</si>
  <si>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</si>
  <si>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</si>
  <si>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</si>
  <si>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</si>
  <si>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</si>
  <si>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</si>
  <si>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</si>
  <si>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</si>
  <si>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</si>
  <si>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</si>
  <si>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</si>
  <si>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</si>
  <si>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</si>
  <si>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</si>
  <si>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</si>
  <si>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</si>
  <si>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</si>
  <si>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</si>
  <si>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</si>
  <si>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</si>
  <si>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</si>
  <si>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</si>
  <si>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</si>
  <si>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</si>
  <si>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</si>
  <si>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</si>
  <si>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</si>
  <si>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</si>
  <si>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</si>
  <si>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</si>
  <si>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</si>
  <si>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</si>
  <si>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</si>
  <si>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</si>
  <si>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</si>
  <si>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</si>
  <si>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</si>
  <si>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</si>
  <si>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</si>
  <si>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</si>
  <si>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</si>
  <si>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</si>
  <si>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</si>
  <si>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</si>
  <si>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</si>
  <si>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</si>
  <si>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</si>
  <si>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</si>
  <si>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</si>
  <si>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</si>
  <si>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</si>
  <si>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</si>
  <si>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</si>
  <si>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</si>
  <si>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</si>
  <si>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</si>
  <si>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</si>
  <si>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</si>
  <si>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</si>
  <si>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</si>
  <si>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</si>
  <si>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</si>
  <si>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</si>
  <si>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</si>
  <si>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</si>
  <si>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</si>
  <si>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</si>
  <si>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</si>
  <si>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</si>
  <si>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</si>
  <si>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</si>
  <si>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</si>
  <si>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</si>
  <si>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</si>
  <si>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</si>
  <si>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</si>
  <si>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</si>
  <si>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</si>
  <si>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</si>
  <si>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</si>
  <si>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</si>
  <si>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</si>
  <si>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</si>
  <si>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</si>
  <si>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</si>
  <si>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</si>
  <si>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</si>
  <si>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</si>
  <si>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</si>
  <si>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</si>
  <si>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</si>
  <si>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</si>
  <si>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</si>
  <si>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</si>
  <si>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</si>
  <si>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</si>
  <si>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</si>
  <si>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</si>
  <si>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</si>
  <si>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</si>
  <si>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</si>
  <si>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</si>
  <si>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</si>
  <si>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</si>
  <si>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</si>
  <si>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</si>
  <si>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</si>
  <si>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</si>
  <si>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</si>
  <si>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</si>
  <si>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</si>
  <si>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</si>
  <si>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</si>
  <si>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</si>
  <si>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</si>
  <si>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</si>
  <si>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</si>
  <si>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</si>
  <si>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</si>
  <si>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</si>
  <si>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</si>
  <si>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</si>
  <si>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</si>
  <si>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</si>
  <si>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</si>
  <si>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</si>
  <si>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</si>
  <si>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</si>
  <si>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</si>
  <si>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</si>
  <si>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</si>
  <si>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</si>
  <si>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</si>
  <si>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</si>
  <si>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</si>
  <si>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</si>
  <si>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</si>
  <si>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</si>
  <si>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</si>
  <si>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</si>
  <si>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</si>
  <si>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</si>
  <si>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</si>
  <si>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</si>
  <si>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</si>
  <si>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</si>
  <si>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</si>
  <si>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</si>
  <si>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</si>
  <si>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</si>
  <si>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</si>
  <si>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</si>
  <si>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</si>
  <si>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</si>
  <si>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</si>
  <si>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</si>
  <si>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</si>
  <si>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</si>
  <si>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</si>
  <si>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</si>
  <si>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</si>
  <si>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</si>
  <si>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</si>
  <si>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</si>
  <si>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</si>
  <si>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</si>
  <si>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</si>
  <si>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</si>
  <si>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</si>
  <si>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</si>
  <si>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</si>
  <si>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</si>
  <si>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</si>
  <si>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</si>
  <si>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</si>
  <si>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</si>
  <si>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</si>
  <si>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</si>
  <si>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</si>
  <si>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</si>
  <si>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</si>
  <si>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</si>
  <si>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</si>
  <si>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</si>
  <si>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</si>
  <si>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</si>
  <si>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</si>
  <si>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</si>
  <si>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</si>
  <si>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</si>
  <si>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</si>
  <si>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</si>
  <si>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</si>
  <si>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</si>
  <si>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</si>
  <si>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</si>
  <si>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</si>
  <si>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</si>
  <si>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</si>
  <si>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</si>
  <si>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</si>
  <si>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</si>
  <si>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</si>
  <si>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</si>
  <si>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</si>
  <si>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</si>
  <si>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</si>
  <si>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</si>
  <si>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</si>
  <si>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</si>
  <si>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</si>
  <si>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</si>
  <si>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</si>
  <si>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</si>
  <si>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</si>
  <si>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</si>
  <si>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</si>
  <si>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</si>
  <si>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</si>
  <si>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</si>
  <si>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</si>
  <si>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</si>
  <si>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</si>
  <si>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</si>
  <si>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</si>
  <si>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</si>
  <si>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</si>
  <si>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</si>
  <si>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</si>
  <si>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</si>
  <si>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</si>
  <si>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</si>
  <si>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</si>
  <si>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</si>
  <si>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</si>
  <si>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</si>
  <si>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</si>
  <si>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</si>
  <si>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</si>
  <si>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</si>
  <si>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</si>
  <si>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</si>
  <si>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</si>
  <si>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</si>
  <si>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</si>
  <si>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</si>
  <si>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</si>
  <si>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</si>
  <si>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</si>
  <si>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</si>
  <si>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</si>
  <si>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</si>
  <si>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</si>
  <si>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</si>
  <si>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</si>
  <si>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</si>
  <si>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</si>
  <si>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</si>
  <si>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</si>
  <si>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</si>
  <si>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</si>
  <si>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</si>
  <si>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</si>
  <si>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</si>
  <si>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</si>
  <si>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</si>
  <si>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</si>
  <si>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</si>
  <si>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</si>
  <si>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</si>
  <si>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</si>
  <si>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</si>
  <si>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</si>
  <si>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</si>
  <si>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</si>
  <si>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</si>
  <si>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</si>
  <si>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</si>
  <si>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</si>
  <si>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</si>
  <si>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</si>
  <si>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</si>
  <si>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</si>
  <si>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</si>
  <si>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</si>
  <si>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</si>
  <si>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</si>
  <si>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</si>
  <si>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</si>
  <si>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</si>
  <si>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</si>
  <si>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</si>
  <si>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</si>
  <si>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</si>
  <si>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</si>
  <si>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</si>
  <si>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</si>
  <si>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</si>
  <si>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</si>
  <si>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</si>
  <si>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</si>
  <si>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</si>
  <si>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</si>
  <si>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</si>
  <si>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</si>
  <si>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</si>
  <si>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</si>
  <si>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</si>
  <si>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</si>
  <si>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</si>
  <si>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</si>
  <si>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</si>
  <si>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</si>
  <si>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</si>
  <si>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</si>
  <si>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</si>
  <si>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</si>
  <si>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</si>
  <si>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</si>
  <si>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</si>
  <si>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</si>
  <si>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</si>
  <si>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</si>
  <si>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</si>
  <si>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</si>
  <si>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</si>
  <si>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</si>
  <si>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</si>
  <si>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</si>
  <si>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</si>
  <si>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</si>
  <si>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</si>
  <si>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</si>
  <si>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</si>
  <si>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</si>
  <si>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</si>
  <si>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</si>
  <si>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</si>
  <si>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</si>
  <si>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</si>
  <si>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</si>
  <si>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</si>
  <si>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</si>
  <si>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</si>
  <si>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</si>
  <si>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</si>
  <si>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</si>
  <si>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</si>
  <si>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</si>
  <si>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</si>
  <si>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</si>
  <si>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</si>
  <si>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</si>
  <si>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</si>
  <si>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</si>
  <si>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</si>
  <si>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</si>
  <si>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</si>
  <si>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</si>
  <si>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</si>
  <si>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</si>
  <si>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</si>
  <si>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</si>
  <si>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</si>
  <si>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</si>
  <si>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</si>
  <si>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</si>
  <si>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</si>
  <si>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</si>
  <si>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</si>
  <si>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</si>
  <si>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</si>
  <si>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</si>
  <si>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</si>
  <si>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</si>
  <si>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</si>
  <si>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</si>
  <si>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</si>
  <si>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</si>
  <si>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</si>
  <si>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</si>
  <si>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</si>
  <si>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</si>
  <si>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</si>
  <si>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</si>
  <si>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</si>
  <si>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</si>
  <si>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</si>
  <si>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</si>
  <si>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</si>
  <si>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</si>
  <si>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</si>
  <si>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</si>
  <si>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</si>
  <si>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</si>
  <si>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</si>
  <si>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</si>
  <si>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</si>
  <si>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</si>
  <si>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</si>
  <si>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</si>
  <si>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</si>
  <si>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</si>
  <si>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</si>
  <si>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</si>
  <si>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</si>
  <si>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</si>
  <si>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</si>
  <si>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</si>
  <si>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</si>
  <si>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</si>
  <si>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</si>
  <si>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</si>
  <si>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</si>
  <si>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</si>
  <si>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</si>
  <si>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</si>
  <si>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</si>
  <si>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</si>
  <si>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</si>
  <si>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</si>
  <si>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</si>
  <si>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</si>
  <si>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</si>
  <si>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</si>
  <si>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</si>
  <si>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</si>
  <si>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</si>
  <si>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</si>
  <si>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</si>
  <si>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</si>
  <si>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</si>
  <si>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</si>
  <si>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</si>
  <si>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</si>
  <si>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</si>
  <si>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</si>
  <si>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</si>
  <si>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</si>
  <si>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</si>
  <si>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</si>
  <si>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</si>
  <si>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</si>
  <si>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</si>
  <si>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</si>
  <si>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</si>
  <si>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</si>
  <si>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</si>
  <si>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</si>
  <si>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</si>
  <si>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</si>
  <si>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</si>
  <si>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</si>
  <si>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</si>
  <si>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</si>
  <si>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</si>
  <si>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</si>
  <si>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</si>
  <si>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</si>
  <si>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</si>
  <si>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</si>
  <si>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</si>
  <si>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</si>
  <si>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</si>
  <si>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</si>
  <si>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</si>
  <si>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</si>
  <si>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</si>
  <si>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</si>
  <si>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</si>
  <si>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</si>
  <si>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</si>
  <si>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</si>
  <si>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</si>
  <si>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</si>
  <si>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</si>
  <si>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</si>
  <si>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</si>
  <si>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</si>
  <si>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</si>
  <si>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</si>
  <si>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</si>
  <si>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</si>
  <si>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</si>
  <si>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</si>
  <si>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</si>
  <si>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</si>
  <si>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</si>
  <si>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</si>
  <si>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</si>
  <si>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</si>
  <si>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</si>
  <si>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</si>
  <si>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</si>
  <si>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</si>
  <si>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</si>
  <si>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</si>
  <si>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</si>
  <si>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</si>
  <si>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</si>
  <si>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</si>
  <si>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</si>
  <si>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</si>
  <si>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</si>
  <si>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</si>
  <si>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</si>
  <si>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</si>
  <si>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</si>
  <si>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</si>
  <si>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</si>
  <si>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</si>
  <si>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</si>
  <si>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</si>
  <si>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</si>
  <si>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</si>
  <si>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</si>
  <si>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</si>
  <si>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</si>
  <si>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</si>
  <si>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</si>
  <si>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</si>
  <si>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</si>
  <si>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</si>
  <si>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</si>
  <si>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</si>
  <si>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</si>
  <si>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</si>
  <si>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</si>
  <si>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</si>
  <si>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</si>
  <si>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</si>
  <si>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</si>
  <si>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</si>
  <si>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</si>
  <si>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</si>
  <si>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</si>
  <si>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</si>
  <si>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</si>
  <si>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</si>
  <si>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</si>
  <si>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</si>
  <si>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</si>
  <si>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</si>
  <si>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</si>
  <si>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</si>
  <si>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</si>
  <si>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</si>
  <si>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</si>
  <si>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</si>
  <si>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</si>
  <si>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</si>
  <si>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</si>
  <si>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</si>
  <si>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</si>
  <si>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</si>
  <si>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</si>
  <si>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</si>
  <si>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</si>
  <si>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</si>
  <si>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</si>
  <si>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</si>
  <si>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</si>
  <si>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</si>
  <si>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</si>
  <si>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</si>
  <si>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</si>
  <si>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</si>
  <si>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</si>
  <si>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</si>
  <si>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</si>
  <si>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</si>
  <si>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</si>
  <si>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</si>
  <si>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</si>
  <si>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</si>
  <si>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</si>
  <si>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</si>
  <si>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</si>
  <si>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</si>
  <si>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</si>
  <si>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</si>
  <si>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</si>
  <si>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</si>
  <si>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</si>
  <si>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</si>
  <si>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</si>
  <si>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</si>
  <si>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</si>
  <si>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</si>
  <si>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</si>
  <si>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</si>
  <si>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</si>
  <si>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</si>
  <si>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</si>
  <si>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</si>
  <si>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</si>
  <si>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</si>
  <si>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</si>
  <si>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</si>
  <si>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</si>
  <si>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</si>
  <si>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</si>
  <si>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</si>
  <si>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</si>
  <si>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</si>
  <si>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</si>
  <si>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</si>
  <si>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</si>
  <si>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</si>
  <si>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</si>
  <si>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</si>
  <si>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</si>
  <si>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</si>
  <si>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</si>
  <si>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</si>
  <si>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</si>
  <si>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</si>
  <si>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</si>
  <si>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</si>
  <si>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</si>
  <si>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</si>
  <si>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</si>
  <si>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</si>
  <si>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</si>
  <si>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</si>
  <si>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</si>
  <si>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</si>
  <si>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</si>
  <si>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</si>
  <si>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</si>
  <si>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</si>
  <si>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</si>
  <si>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</si>
  <si>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</si>
  <si>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</si>
  <si>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</si>
  <si>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</si>
  <si>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</si>
  <si>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</si>
  <si>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</si>
  <si>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</si>
  <si>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</si>
  <si>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</si>
  <si>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</si>
  <si>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</si>
  <si>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</si>
  <si>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</si>
  <si>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</si>
  <si>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</si>
  <si>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</si>
  <si>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</si>
  <si>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</si>
  <si>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</si>
  <si>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</si>
  <si>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</si>
  <si>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</si>
  <si>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</si>
  <si>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</si>
  <si>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</si>
  <si>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</si>
  <si>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</si>
  <si>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</si>
  <si>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</si>
  <si>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</si>
  <si>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</si>
  <si>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</si>
  <si>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</si>
  <si>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</si>
  <si>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</si>
  <si>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</si>
  <si>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</si>
  <si>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</si>
  <si>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</si>
  <si>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</si>
  <si>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</si>
  <si>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</si>
  <si>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</si>
  <si>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</si>
  <si>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</si>
  <si>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</si>
  <si>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</si>
  <si>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</si>
  <si>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</si>
  <si>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</si>
  <si>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</si>
  <si>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</si>
  <si>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</si>
  <si>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</si>
  <si>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</si>
  <si>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</si>
  <si>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</si>
  <si>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</si>
  <si>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</si>
  <si>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</si>
  <si>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</si>
  <si>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</si>
  <si>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</si>
  <si>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</si>
  <si>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</si>
  <si>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</si>
  <si>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</si>
  <si>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</si>
  <si>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</si>
  <si>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</si>
  <si>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</si>
  <si>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</si>
  <si>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</si>
  <si>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</si>
  <si>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</si>
  <si>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</si>
  <si>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</si>
  <si>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</si>
  <si>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</si>
  <si>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</si>
  <si>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</si>
  <si>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</si>
  <si>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</si>
  <si>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</si>
  <si>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</si>
  <si>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</si>
  <si>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</si>
  <si>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</si>
  <si>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</si>
  <si>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</si>
  <si>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</si>
  <si>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</si>
  <si>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</si>
  <si>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</si>
  <si>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</si>
  <si>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</si>
  <si>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</si>
  <si>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</si>
  <si>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</si>
  <si>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</si>
  <si>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</si>
  <si>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</si>
  <si>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</si>
  <si>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</si>
  <si>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</si>
  <si>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</si>
  <si>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</si>
  <si>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</si>
  <si>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</si>
  <si>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</si>
  <si>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</si>
  <si>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</si>
  <si>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</si>
  <si>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</si>
  <si>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</si>
  <si>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</si>
  <si>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</si>
  <si>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</si>
  <si>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</si>
  <si>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</si>
  <si>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</si>
  <si>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</si>
  <si>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</si>
  <si>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</si>
  <si>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</si>
  <si>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</si>
  <si>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</si>
  <si>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</si>
  <si>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</si>
  <si>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</si>
  <si>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</si>
  <si>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</si>
  <si>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</si>
  <si>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</si>
  <si>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</si>
  <si>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</si>
  <si>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</si>
  <si>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</si>
  <si>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</si>
  <si>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</si>
  <si>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</si>
  <si>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</si>
  <si>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</si>
  <si>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</si>
  <si>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</si>
  <si>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</si>
  <si>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</si>
  <si>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</si>
  <si>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</si>
  <si>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</si>
  <si>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</si>
  <si>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</si>
  <si>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</si>
  <si>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</si>
  <si>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</si>
  <si>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</si>
  <si>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</si>
  <si>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</si>
  <si>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</si>
  <si>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</si>
  <si>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</si>
  <si>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</si>
  <si>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</si>
  <si>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</si>
  <si>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</si>
  <si>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</si>
  <si>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</si>
  <si>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</si>
  <si>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</si>
  <si>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</si>
  <si>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</si>
  <si>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</si>
  <si>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</si>
  <si>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</si>
  <si>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</si>
  <si>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</si>
  <si>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</si>
  <si>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</si>
  <si>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</si>
  <si>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</si>
  <si>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</si>
  <si>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</si>
  <si>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</si>
  <si>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</si>
  <si>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</si>
  <si>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</si>
  <si>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</si>
  <si>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</si>
  <si>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</si>
  <si>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</si>
  <si>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</si>
  <si>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</si>
  <si>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</si>
  <si>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</si>
  <si>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</si>
  <si>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</si>
  <si>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</si>
  <si>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</si>
  <si>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</si>
  <si>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</si>
  <si>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</si>
  <si>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</si>
  <si>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</si>
  <si>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</si>
  <si>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</si>
  <si>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</si>
  <si>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</si>
  <si>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</si>
  <si>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</si>
  <si>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</si>
  <si>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</si>
  <si>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</si>
  <si>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</si>
  <si>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</si>
  <si>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</si>
  <si>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</si>
  <si>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</si>
  <si>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</si>
  <si>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</si>
  <si>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</si>
  <si>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</si>
  <si>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</si>
  <si>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</si>
  <si>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</si>
  <si>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</si>
  <si>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</si>
  <si>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</si>
  <si>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</si>
  <si>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</si>
  <si>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</si>
  <si>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</si>
  <si>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</si>
  <si>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</si>
  <si>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</si>
  <si>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</si>
  <si>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</si>
  <si>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</si>
  <si>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</si>
  <si>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</si>
  <si>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</si>
  <si>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</si>
  <si>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</si>
  <si>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</si>
  <si>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</si>
  <si>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</si>
  <si>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</si>
  <si>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</si>
  <si>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</si>
  <si>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</si>
  <si>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</si>
  <si>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</si>
  <si>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</si>
  <si>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</si>
  <si>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</si>
  <si>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</si>
  <si>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</si>
  <si>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</si>
  <si>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</si>
  <si>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</si>
  <si>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</si>
  <si>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</si>
  <si>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</si>
  <si>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</si>
  <si>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</si>
  <si>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</si>
  <si>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</si>
  <si>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</si>
  <si>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</si>
  <si>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</si>
  <si>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</si>
  <si>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</si>
  <si>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</si>
  <si>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</si>
  <si>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</si>
  <si>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</si>
  <si>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</si>
  <si>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</si>
  <si>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</si>
  <si>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</si>
  <si>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</si>
  <si>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</si>
  <si>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</si>
  <si>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</si>
  <si>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</si>
  <si>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</si>
  <si>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</si>
  <si>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</si>
  <si>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</si>
  <si>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</si>
  <si>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</si>
  <si>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</si>
  <si>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</si>
  <si>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</si>
  <si>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</si>
  <si>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</si>
  <si>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</si>
  <si>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</si>
  <si>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</si>
  <si>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</si>
  <si>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</si>
  <si>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</si>
  <si>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</si>
  <si>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</si>
  <si>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</si>
  <si>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</si>
  <si>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</si>
  <si>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</si>
  <si>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</si>
  <si>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</si>
  <si>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</si>
  <si>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</si>
  <si>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</si>
  <si>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</si>
  <si>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</si>
  <si>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</si>
  <si>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</si>
  <si>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</si>
  <si>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</si>
  <si>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</si>
  <si>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</si>
  <si>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</si>
  <si>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</si>
  <si>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</si>
  <si>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</si>
  <si>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</si>
  <si>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</si>
  <si>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</si>
  <si>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</si>
  <si>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</si>
  <si>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</si>
  <si>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</si>
  <si>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</si>
  <si>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</si>
  <si>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</si>
  <si>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</si>
  <si>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</si>
  <si>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</si>
  <si>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</si>
  <si>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</si>
  <si>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</si>
  <si>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</si>
  <si>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</si>
  <si>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</si>
  <si>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</si>
  <si>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</si>
  <si>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</si>
  <si>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</si>
  <si>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</si>
  <si>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</si>
  <si>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</si>
  <si>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</si>
  <si>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</si>
  <si>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</si>
  <si>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</si>
  <si>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</si>
  <si>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</si>
  <si>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</si>
  <si>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</si>
  <si>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</si>
  <si>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</si>
  <si>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</si>
  <si>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</si>
  <si>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</si>
  <si>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</si>
  <si>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</si>
  <si>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</si>
  <si>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</si>
  <si>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</si>
  <si>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</si>
  <si>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</si>
  <si>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</si>
  <si>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</si>
  <si>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</si>
  <si>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</si>
  <si>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</si>
  <si>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</si>
  <si>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</si>
  <si>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</si>
  <si>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</si>
  <si>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</si>
  <si>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</si>
  <si>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</si>
  <si>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</si>
  <si>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</si>
  <si>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</si>
  <si>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</si>
  <si>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</si>
  <si>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</si>
  <si>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</si>
  <si>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</si>
  <si>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</si>
  <si>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</si>
  <si>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</si>
  <si>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</si>
  <si>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</si>
  <si>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</si>
  <si>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</si>
  <si>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</si>
  <si>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</si>
  <si>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</si>
  <si>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</si>
  <si>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</si>
  <si>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</si>
  <si>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</si>
  <si>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</si>
  <si>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</si>
  <si>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</si>
  <si>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</si>
  <si>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</si>
  <si>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</si>
  <si>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</si>
  <si>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</si>
  <si>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</si>
  <si>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</si>
  <si>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</si>
  <si>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</si>
  <si>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</si>
  <si>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</si>
  <si>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</si>
  <si>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</si>
  <si>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</si>
  <si>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</si>
  <si>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</si>
  <si>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</si>
  <si>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</si>
  <si>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</si>
  <si>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</si>
  <si>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</si>
  <si>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</si>
  <si>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</si>
  <si>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</si>
  <si>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</si>
  <si>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</si>
  <si>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</si>
  <si>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</si>
  <si>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</si>
  <si>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</si>
  <si>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</si>
  <si>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</si>
  <si>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</si>
  <si>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</si>
  <si>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</si>
  <si>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</si>
  <si>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</si>
  <si>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</si>
  <si>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</si>
  <si>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</si>
  <si>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</si>
  <si>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</si>
  <si>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</si>
  <si>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</si>
  <si>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</si>
  <si>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</si>
  <si>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</si>
  <si>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</si>
  <si>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</si>
  <si>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</si>
  <si>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</si>
  <si>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</si>
  <si>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</si>
  <si>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</si>
  <si>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</si>
  <si>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</si>
  <si>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</si>
  <si>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</si>
  <si>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</si>
  <si>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</si>
  <si>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</si>
  <si>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</si>
  <si>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</si>
  <si>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</si>
  <si>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</si>
  <si>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</si>
  <si>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</si>
  <si>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</si>
  <si>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</si>
  <si>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</si>
  <si>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</si>
  <si>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</si>
  <si>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</si>
  <si>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</si>
  <si>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</si>
  <si>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</si>
  <si>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</si>
  <si>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</si>
  <si>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</si>
  <si>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</si>
  <si>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</si>
  <si>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</si>
  <si>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</si>
  <si>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</si>
  <si>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</si>
  <si>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</si>
  <si>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</si>
  <si>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</si>
  <si>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</si>
  <si>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</si>
  <si>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</si>
  <si>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</si>
  <si>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</si>
  <si>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</si>
  <si>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</si>
  <si>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</si>
  <si>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</si>
  <si>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</si>
  <si>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</si>
  <si>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</si>
  <si>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</si>
  <si>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</si>
  <si>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</si>
  <si>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</si>
  <si>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</si>
  <si>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</si>
  <si>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</si>
  <si>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</si>
  <si>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</si>
  <si>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</si>
  <si>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</si>
  <si>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</si>
  <si>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</si>
  <si>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</si>
  <si>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</si>
  <si>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</si>
  <si>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</si>
  <si>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</si>
  <si>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</si>
  <si>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</si>
  <si>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</si>
  <si>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</si>
  <si>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</si>
  <si>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</si>
  <si>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</si>
  <si>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</si>
  <si>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</si>
  <si>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</si>
  <si>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</si>
  <si>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</si>
  <si>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</si>
  <si>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</si>
  <si>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</si>
  <si>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</si>
  <si>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</si>
  <si>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</si>
  <si>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</si>
  <si>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</si>
  <si>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</si>
  <si>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</si>
  <si>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</si>
  <si>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</si>
  <si>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</si>
  <si>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</si>
  <si>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</si>
  <si>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</si>
  <si>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</si>
  <si>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</si>
  <si>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</si>
  <si>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</si>
  <si>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</si>
  <si>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</si>
  <si>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</si>
  <si>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</si>
  <si>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</si>
  <si>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</si>
  <si>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</si>
  <si>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</si>
  <si>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</si>
  <si>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</si>
  <si>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</si>
  <si>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</si>
  <si>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</si>
  <si>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</si>
  <si>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</si>
  <si>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</si>
  <si>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</si>
  <si>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</si>
  <si>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</si>
  <si>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</si>
  <si>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</si>
  <si>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</si>
  <si>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</si>
  <si>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</si>
  <si>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</si>
  <si>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</si>
  <si>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</si>
  <si>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</si>
  <si>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</si>
  <si>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</si>
  <si>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</si>
  <si>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</si>
  <si>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</si>
  <si>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</si>
  <si>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</si>
  <si>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</si>
  <si>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</si>
  <si>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</si>
  <si>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</si>
  <si>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</si>
  <si>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</si>
  <si>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</si>
  <si>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</si>
  <si>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</si>
  <si>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</si>
  <si>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</si>
  <si>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</si>
  <si>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</si>
  <si>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</si>
  <si>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</si>
  <si>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</si>
  <si>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</si>
  <si>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</si>
  <si>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</si>
  <si>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</si>
  <si>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</si>
  <si>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</si>
  <si>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</si>
  <si>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</si>
  <si>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</si>
  <si>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</si>
  <si>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</si>
  <si>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</si>
  <si>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</si>
  <si>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</si>
  <si>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</si>
  <si>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</si>
  <si>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</si>
  <si>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</si>
  <si>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</si>
  <si>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</si>
  <si>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</si>
  <si>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</si>
  <si>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</si>
  <si>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</si>
  <si>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</si>
  <si>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</si>
  <si>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</si>
  <si>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</si>
  <si>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</si>
  <si>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</si>
  <si>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</si>
  <si>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</si>
  <si>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</si>
  <si>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</si>
  <si>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</si>
  <si>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</si>
  <si>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</si>
  <si>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</si>
  <si>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</si>
  <si>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</si>
  <si>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</si>
  <si>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</si>
  <si>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</si>
  <si>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</si>
  <si>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</si>
  <si>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</si>
  <si>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</si>
  <si>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</si>
  <si>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</si>
  <si>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</si>
  <si>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</si>
  <si>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</si>
  <si>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</si>
  <si>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</si>
  <si>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</si>
  <si>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</si>
  <si>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</si>
  <si>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</si>
  <si>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</si>
  <si>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</si>
  <si>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</si>
  <si>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</si>
  <si>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</si>
  <si>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</si>
  <si>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</si>
  <si>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</si>
  <si>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</si>
  <si>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</si>
  <si>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</si>
  <si>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</si>
  <si>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</si>
  <si>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</si>
  <si>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</si>
  <si>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</si>
  <si>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</si>
  <si>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</si>
  <si>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</si>
  <si>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</si>
  <si>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</si>
  <si>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</si>
  <si>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</si>
  <si>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</si>
  <si>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</si>
  <si>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</si>
  <si>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</si>
  <si>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</si>
  <si>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</si>
  <si>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</si>
  <si>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</si>
  <si>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</si>
  <si>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</si>
  <si>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</si>
  <si>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</si>
  <si>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</si>
  <si>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</si>
  <si>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</si>
  <si>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</si>
  <si>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</si>
  <si>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</si>
  <si>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</si>
  <si>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</si>
  <si>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</si>
  <si>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</si>
  <si>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</si>
  <si>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</si>
  <si>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</si>
  <si>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</si>
  <si>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</si>
  <si>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</si>
  <si>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</si>
  <si>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</si>
  <si>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</si>
  <si>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</si>
  <si>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</si>
  <si>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</si>
  <si>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</si>
  <si>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</si>
  <si>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</si>
  <si>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</si>
  <si>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</si>
  <si>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</si>
  <si>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</si>
  <si>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</si>
  <si>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</si>
  <si>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</si>
  <si>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</si>
  <si>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</si>
  <si>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</si>
  <si>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</si>
  <si>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</si>
  <si>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</si>
  <si>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</si>
  <si>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</si>
  <si>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</si>
  <si>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</si>
  <si>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</si>
  <si>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</si>
  <si>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</si>
  <si>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</si>
  <si>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</si>
  <si>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</si>
  <si>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</si>
  <si>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</si>
  <si>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</si>
  <si>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</si>
  <si>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</si>
  <si>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</si>
  <si>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</si>
  <si>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</si>
  <si>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</si>
  <si>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</si>
  <si>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</si>
  <si>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</si>
  <si>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</si>
  <si>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</si>
  <si>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</si>
  <si>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</si>
  <si>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</si>
  <si>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</si>
  <si>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</si>
  <si>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</si>
  <si>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</si>
  <si>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</si>
  <si>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</si>
  <si>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</si>
  <si>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</si>
  <si>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</si>
  <si>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</si>
  <si>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</si>
  <si>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</si>
  <si>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</si>
  <si>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</si>
  <si>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</si>
  <si>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</si>
  <si>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</si>
  <si>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</si>
  <si>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</si>
  <si>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</si>
  <si>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</si>
  <si>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</si>
  <si>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</si>
  <si>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</si>
  <si>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</si>
  <si>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</si>
  <si>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</si>
  <si>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</si>
  <si>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</si>
  <si>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</si>
  <si>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</si>
  <si>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</si>
  <si>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</si>
  <si>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</si>
  <si>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</si>
  <si>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</si>
  <si>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</si>
  <si>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</si>
  <si>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</si>
  <si>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</si>
  <si>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</si>
  <si>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</si>
  <si>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</si>
  <si>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</si>
  <si>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</si>
  <si>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</si>
  <si>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</si>
  <si>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</si>
  <si>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</si>
  <si>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</si>
  <si>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</si>
  <si>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</si>
  <si>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</si>
  <si>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</si>
  <si>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</si>
  <si>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</si>
  <si>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</si>
  <si>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</si>
  <si>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</si>
  <si>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</si>
  <si>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</si>
  <si>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</si>
  <si>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</si>
  <si>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</si>
  <si>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</si>
  <si>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</si>
  <si>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</si>
  <si>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</si>
  <si>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</si>
  <si>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</si>
  <si>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</si>
  <si>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</si>
  <si>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</si>
  <si>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</si>
  <si>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</si>
  <si>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</si>
  <si>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</si>
  <si>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</si>
  <si>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</si>
  <si>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</si>
  <si>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</si>
  <si>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</si>
  <si>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</si>
  <si>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</si>
  <si>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</si>
  <si>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</si>
  <si>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</si>
  <si>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</si>
  <si>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</si>
  <si>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</si>
  <si>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</si>
  <si>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</si>
  <si>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</si>
  <si>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</si>
  <si>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</si>
  <si>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</si>
  <si>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</si>
  <si>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</si>
  <si>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</si>
  <si>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</si>
  <si>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</si>
  <si>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</si>
  <si>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</si>
  <si>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</si>
  <si>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</si>
  <si>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</si>
  <si>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</si>
  <si>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</si>
  <si>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</si>
  <si>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</si>
  <si>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</si>
  <si>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</si>
  <si>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</si>
  <si>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</si>
  <si>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</si>
  <si>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</si>
  <si>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</si>
  <si>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</si>
  <si>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</si>
  <si>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</si>
  <si>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</si>
  <si>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</si>
  <si>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</si>
  <si>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</si>
  <si>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</si>
  <si>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</si>
  <si>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</si>
  <si>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</si>
  <si>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</si>
  <si>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</si>
  <si>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</si>
  <si>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</si>
  <si>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</si>
  <si>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</si>
  <si>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</si>
  <si>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</si>
  <si>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</si>
  <si>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</si>
  <si>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</si>
  <si>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</si>
  <si>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</si>
  <si>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</si>
  <si>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</si>
  <si>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</si>
  <si>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</si>
  <si>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</si>
  <si>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</si>
  <si>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</si>
  <si>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</si>
  <si>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</si>
  <si>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</si>
  <si>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</si>
  <si>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</si>
  <si>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</si>
  <si>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</si>
  <si>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</si>
  <si>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</si>
  <si>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</si>
  <si>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</si>
  <si>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</si>
  <si>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</si>
  <si>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</si>
  <si>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</si>
  <si>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</si>
  <si>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</si>
  <si>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</si>
  <si>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</si>
  <si>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</si>
  <si>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</si>
  <si>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</si>
  <si>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</si>
  <si>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</si>
  <si>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</si>
  <si>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</si>
  <si>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</si>
  <si>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</si>
  <si>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</si>
  <si>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</si>
  <si>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</si>
  <si>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</si>
  <si>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</si>
  <si>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</si>
  <si>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</si>
  <si>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</si>
  <si>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</si>
  <si>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</si>
  <si>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</si>
  <si>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</si>
  <si>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</si>
  <si>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</si>
  <si>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</si>
  <si>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</si>
  <si>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</si>
  <si>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</si>
  <si>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</si>
  <si>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</si>
  <si>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</si>
  <si>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</si>
  <si>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</si>
  <si>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</si>
  <si>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</si>
  <si>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</si>
  <si>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</si>
  <si>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</si>
  <si>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</si>
  <si>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</si>
  <si>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</si>
  <si>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</si>
  <si>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</si>
  <si>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</si>
  <si>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</si>
  <si>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</si>
  <si>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</si>
  <si>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</si>
  <si>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</si>
  <si>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</si>
  <si>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</si>
  <si>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</si>
  <si>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</si>
  <si>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</si>
  <si>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</si>
  <si>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</si>
  <si>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</si>
  <si>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</si>
  <si>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</si>
  <si>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</si>
  <si>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</si>
  <si>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</si>
  <si>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</si>
  <si>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</si>
  <si>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</si>
  <si>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</si>
  <si>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</si>
  <si>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</si>
  <si>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</si>
  <si>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</si>
  <si>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</si>
  <si>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</si>
  <si>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</si>
  <si>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</si>
  <si>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</si>
  <si>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</si>
  <si>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</si>
  <si>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</si>
  <si>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</si>
  <si>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</si>
  <si>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</si>
  <si>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</si>
  <si>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</si>
  <si>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</si>
  <si>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</si>
  <si>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</si>
  <si>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</si>
  <si>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</si>
  <si>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</si>
  <si>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</si>
  <si>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</si>
  <si>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</si>
  <si>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</si>
  <si>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</si>
  <si>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</si>
  <si>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</si>
  <si>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</si>
  <si>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</si>
  <si>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</si>
  <si>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</si>
  <si>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</si>
  <si>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</si>
  <si>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</si>
  <si>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</si>
  <si>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</si>
  <si>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</si>
  <si>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</si>
  <si>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</si>
  <si>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</si>
  <si>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</si>
  <si>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</si>
  <si>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</si>
  <si>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</si>
  <si>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</si>
  <si>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</si>
  <si>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</si>
  <si>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</si>
  <si>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</si>
  <si>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</si>
  <si>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</si>
  <si>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</si>
  <si>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</si>
  <si>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</si>
  <si>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</si>
  <si>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</si>
  <si>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</si>
  <si>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</si>
  <si>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</si>
  <si>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</si>
  <si>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</si>
  <si>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</si>
  <si>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</si>
  <si>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</si>
  <si>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</si>
  <si>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</si>
  <si>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</si>
  <si>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</si>
  <si>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</si>
  <si>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</si>
  <si>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</si>
  <si>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</si>
  <si>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</si>
  <si>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</si>
  <si>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</si>
  <si>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</si>
  <si>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</si>
  <si>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</si>
  <si>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</si>
  <si>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</si>
  <si>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</si>
  <si>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</si>
  <si>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</si>
  <si>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</si>
  <si>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</si>
  <si>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</si>
  <si>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</si>
  <si>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</si>
  <si>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</si>
  <si>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</si>
  <si>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</si>
  <si>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</si>
  <si>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</si>
  <si>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</si>
  <si>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</si>
  <si>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</si>
  <si>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</si>
  <si>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</si>
  <si>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</si>
  <si>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</si>
  <si>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</si>
  <si>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</si>
  <si>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</si>
  <si>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</si>
  <si>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</si>
  <si>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</si>
  <si>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</si>
  <si>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</si>
  <si>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</si>
  <si>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</si>
  <si>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</si>
  <si>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</si>
  <si>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</si>
  <si>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</si>
  <si>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</si>
  <si>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</si>
  <si>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</si>
  <si>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</si>
  <si>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</si>
  <si>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</si>
  <si>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</si>
  <si>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</si>
  <si>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</si>
  <si>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</si>
  <si>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</si>
  <si>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</si>
  <si>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</si>
  <si>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</si>
  <si>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</si>
  <si>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</si>
  <si>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</si>
  <si>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</si>
  <si>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</si>
  <si>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</si>
  <si>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</si>
  <si>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</si>
  <si>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</si>
  <si>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</si>
  <si>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</si>
  <si>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</si>
  <si>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</si>
  <si>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</si>
  <si>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</si>
  <si>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</si>
  <si>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</si>
  <si>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</si>
  <si>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</si>
  <si>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</si>
  <si>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</si>
  <si>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</si>
  <si>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</si>
  <si>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</si>
  <si>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</si>
  <si>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</si>
  <si>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</si>
  <si>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</si>
  <si>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</si>
  <si>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</si>
  <si>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</si>
  <si>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</si>
  <si>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</si>
  <si>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</si>
  <si>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</si>
  <si>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</si>
  <si>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</si>
  <si>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</si>
  <si>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</si>
  <si>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</si>
  <si>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</si>
  <si>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</si>
  <si>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</si>
  <si>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</si>
  <si>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</si>
  <si>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</si>
  <si>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</si>
  <si>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</si>
  <si>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</si>
  <si>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</si>
  <si>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</si>
  <si>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</si>
  <si>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</si>
  <si>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</si>
  <si>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</si>
  <si>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</si>
  <si>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</si>
  <si>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</si>
  <si>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</si>
  <si>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</si>
  <si>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</si>
  <si>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</si>
  <si>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</si>
  <si>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</si>
  <si>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</si>
  <si>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</si>
  <si>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</si>
  <si>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</si>
  <si>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</si>
  <si>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</si>
  <si>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</si>
  <si>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</si>
  <si>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</si>
  <si>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</si>
  <si>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</si>
  <si>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</si>
  <si>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</si>
  <si>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</si>
  <si>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</si>
  <si>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</si>
  <si>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</si>
  <si>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</si>
  <si>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</si>
  <si>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</si>
  <si>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</si>
  <si>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</si>
  <si>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</si>
  <si>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</si>
  <si>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</si>
  <si>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</si>
  <si>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</si>
  <si>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</si>
  <si>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</si>
  <si>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</si>
  <si>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</si>
  <si>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</si>
  <si>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</si>
  <si>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</si>
  <si>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</si>
  <si>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</si>
  <si>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</si>
  <si>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</si>
  <si>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</si>
  <si>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</si>
  <si>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</si>
  <si>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</si>
  <si>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</si>
  <si>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</si>
  <si>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</si>
  <si>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</si>
  <si>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</si>
  <si>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</si>
  <si>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</si>
  <si>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</si>
  <si>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</si>
  <si>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</si>
  <si>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</si>
  <si>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</si>
  <si>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</si>
  <si>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</si>
  <si>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</si>
  <si>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</si>
  <si>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</si>
  <si>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</si>
  <si>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</si>
  <si>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</si>
  <si>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</si>
  <si>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</si>
  <si>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</si>
  <si>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</si>
  <si>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</si>
  <si>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</si>
  <si>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</si>
  <si>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</si>
  <si>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</si>
  <si>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</si>
  <si>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</si>
  <si>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</si>
  <si>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</si>
  <si>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</si>
  <si>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</si>
  <si>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</si>
  <si>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</si>
  <si>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</si>
  <si>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</si>
  <si>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</si>
  <si>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</si>
  <si>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</si>
  <si>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</si>
  <si>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</si>
  <si>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</si>
  <si>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</si>
  <si>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</si>
  <si>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</si>
  <si>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</si>
  <si>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</si>
  <si>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</si>
  <si>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</si>
  <si>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</si>
  <si>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</si>
  <si>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</si>
  <si>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</si>
  <si>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</si>
  <si>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</si>
  <si>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</si>
  <si>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</si>
  <si>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</si>
  <si>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</si>
  <si>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</si>
  <si>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</si>
  <si>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</si>
  <si>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</si>
  <si>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</si>
  <si>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</si>
  <si>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</si>
  <si>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</si>
  <si>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</si>
  <si>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</si>
  <si>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</si>
  <si>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</si>
  <si>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</si>
  <si>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</si>
  <si>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</si>
  <si>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</si>
  <si>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</si>
  <si>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</si>
  <si>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</si>
  <si>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</si>
  <si>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</si>
  <si>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</si>
  <si>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</si>
  <si>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</si>
  <si>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</si>
  <si>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</si>
  <si>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</si>
  <si>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</si>
  <si>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</si>
  <si>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</si>
  <si>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</si>
  <si>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</si>
  <si>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</si>
  <si>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</si>
  <si>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</si>
  <si>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</si>
  <si>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</si>
  <si>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</si>
  <si>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</si>
  <si>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</si>
  <si>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</si>
  <si>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</si>
  <si>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</si>
  <si>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</si>
  <si>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</si>
  <si>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</si>
  <si>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</si>
  <si>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</si>
  <si>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</si>
  <si>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</si>
  <si>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</si>
  <si>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</si>
  <si>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</si>
  <si>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</si>
  <si>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</si>
  <si>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</si>
  <si>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</si>
  <si>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</si>
  <si>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</si>
  <si>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</si>
  <si>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</si>
  <si>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</si>
  <si>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</si>
  <si>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</si>
  <si>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</si>
  <si>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</si>
  <si>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</si>
  <si>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</si>
  <si>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</si>
  <si>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</si>
  <si>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</si>
  <si>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</si>
  <si>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</si>
  <si>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</si>
  <si>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</si>
  <si>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</si>
  <si>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</si>
  <si>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</si>
  <si>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</si>
  <si>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</si>
  <si>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</si>
  <si>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</si>
  <si>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</si>
  <si>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</si>
  <si>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</si>
  <si>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</si>
  <si>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</si>
  <si>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</si>
  <si>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</si>
  <si>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</si>
  <si>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</si>
  <si>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</si>
  <si>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</si>
  <si>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</si>
  <si>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</si>
  <si>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</si>
  <si>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</si>
  <si>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</si>
  <si>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</si>
  <si>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</si>
  <si>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</si>
  <si>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</si>
  <si>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</si>
  <si>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</si>
  <si>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</si>
  <si>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</si>
  <si>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</si>
  <si>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</si>
  <si>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</si>
  <si>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</si>
  <si>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</si>
  <si>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</si>
  <si>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</si>
  <si>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</si>
  <si>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</si>
  <si>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</si>
  <si>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</si>
  <si>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</si>
  <si>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</si>
  <si>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</si>
  <si>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</si>
  <si>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</si>
  <si>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</si>
  <si>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</si>
  <si>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</si>
  <si>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</si>
  <si>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</si>
  <si>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</si>
  <si>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</si>
  <si>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</si>
  <si>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</si>
  <si>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</si>
  <si>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</si>
  <si>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</si>
  <si>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</si>
  <si>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</si>
  <si>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</si>
  <si>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</si>
  <si>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</si>
  <si>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</si>
  <si>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</si>
  <si>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</si>
  <si>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</si>
  <si>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</si>
  <si>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</si>
  <si>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</si>
  <si>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</si>
  <si>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</si>
  <si>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</si>
  <si>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</si>
  <si>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</si>
  <si>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</si>
  <si>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</si>
  <si>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</si>
  <si>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</si>
  <si>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</si>
  <si>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</si>
  <si>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</si>
  <si>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</si>
  <si>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</si>
  <si>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</si>
  <si>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</si>
  <si>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</si>
  <si>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</si>
  <si>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</si>
  <si>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</si>
  <si>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</si>
  <si>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</si>
  <si>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</si>
  <si>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</si>
  <si>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</si>
  <si>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</si>
  <si>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</si>
  <si>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</si>
  <si>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</si>
  <si>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</si>
  <si>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</si>
  <si>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</si>
  <si>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</si>
  <si>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</si>
  <si>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</si>
  <si>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</si>
  <si>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</si>
  <si>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</si>
  <si>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</si>
  <si>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</si>
  <si>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</si>
  <si>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</si>
  <si>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</si>
  <si>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</si>
  <si>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</si>
  <si>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</si>
  <si>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</si>
  <si>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</si>
  <si>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</si>
  <si>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</si>
  <si>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</si>
  <si>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</si>
  <si>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</si>
  <si>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</si>
  <si>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</si>
  <si>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</si>
  <si>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</si>
  <si>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</si>
  <si>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</si>
  <si>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</si>
  <si>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</si>
  <si>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</si>
  <si>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</si>
  <si>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</si>
  <si>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</si>
  <si>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</si>
  <si>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</si>
  <si>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</si>
  <si>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</si>
  <si>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</si>
  <si>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</si>
  <si>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</si>
  <si>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</si>
  <si>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</si>
  <si>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</si>
  <si>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</si>
  <si>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</si>
  <si>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</si>
  <si>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</si>
  <si>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</si>
  <si>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</si>
  <si>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</si>
  <si>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</si>
  <si>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</si>
  <si>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</si>
  <si>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</si>
  <si>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</si>
  <si>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</si>
  <si>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</si>
  <si>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</si>
  <si>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</si>
  <si>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</si>
  <si>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</si>
  <si>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</si>
  <si>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</si>
  <si>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</si>
  <si>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</si>
  <si>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</si>
  <si>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</si>
  <si>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</si>
  <si>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</si>
  <si>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</si>
  <si>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</si>
  <si>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</si>
  <si>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</si>
  <si>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</si>
  <si>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</si>
  <si>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</si>
  <si>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</si>
  <si>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</si>
  <si>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</si>
  <si>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</si>
  <si>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</si>
  <si>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</si>
  <si>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</si>
  <si>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</si>
  <si>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</si>
  <si>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</si>
  <si>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</si>
  <si>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</si>
  <si>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</si>
  <si>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</si>
  <si>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</si>
  <si>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</si>
  <si>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</si>
  <si>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</si>
  <si>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</si>
  <si>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</si>
  <si>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</si>
  <si>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</si>
  <si>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</si>
  <si>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</si>
  <si>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</si>
  <si>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</si>
  <si>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</si>
  <si>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</si>
  <si>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</si>
  <si>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</si>
  <si>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</si>
  <si>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</si>
  <si>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</si>
  <si>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</si>
  <si>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</si>
  <si>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</si>
  <si>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</si>
  <si>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</si>
  <si>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</si>
  <si>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</si>
  <si>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</si>
  <si>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</si>
  <si>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</si>
  <si>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</si>
  <si>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</si>
  <si>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</si>
  <si>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</si>
  <si>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</si>
  <si>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</si>
  <si>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</si>
  <si>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</si>
  <si>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</si>
  <si>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</si>
  <si>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</si>
  <si>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</si>
  <si>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</si>
  <si>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</si>
  <si>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</si>
  <si>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</si>
  <si>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</si>
  <si>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</si>
  <si>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</si>
  <si>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</si>
  <si>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</si>
  <si>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</si>
  <si>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</si>
  <si>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</si>
  <si>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</si>
  <si>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</si>
  <si>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</si>
  <si>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</si>
  <si>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</si>
  <si>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</si>
  <si>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</si>
  <si>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</si>
  <si>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</si>
  <si>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</si>
  <si>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</si>
  <si>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</si>
  <si>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</si>
  <si>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</si>
  <si>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</si>
  <si>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</si>
  <si>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</si>
  <si>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</si>
  <si>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</si>
  <si>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</si>
  <si>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</si>
  <si>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</si>
  <si>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</si>
  <si>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</si>
  <si>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</si>
  <si>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</si>
  <si>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</si>
  <si>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</si>
  <si>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</si>
  <si>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</si>
  <si>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</si>
  <si>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</si>
  <si>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</si>
  <si>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</si>
  <si>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</si>
  <si>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</si>
  <si>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</si>
  <si>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</si>
  <si>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</si>
  <si>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</si>
  <si>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</si>
  <si>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</si>
  <si>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</si>
  <si>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</si>
  <si>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</si>
  <si>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</si>
  <si>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</si>
  <si>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</si>
  <si>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</si>
  <si>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</si>
  <si>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</si>
  <si>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</si>
  <si>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</si>
  <si>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</si>
  <si>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</si>
  <si>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</si>
  <si>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</si>
  <si>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</si>
  <si>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</si>
  <si>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</si>
  <si>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</si>
  <si>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</si>
  <si>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</si>
  <si>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</si>
  <si>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</si>
  <si>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</si>
  <si>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</si>
  <si>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</si>
  <si>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</si>
  <si>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</si>
  <si>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</si>
  <si>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</si>
  <si>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</si>
  <si>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</si>
  <si>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</si>
  <si>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</si>
  <si>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</si>
  <si>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</si>
  <si>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</si>
  <si>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</si>
  <si>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</si>
  <si>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</si>
  <si>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</si>
  <si>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</si>
  <si>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</si>
  <si>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</si>
  <si>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</si>
  <si>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</si>
  <si>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</si>
  <si>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</si>
  <si>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</si>
  <si>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</si>
  <si>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</si>
  <si>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</si>
  <si>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</si>
  <si>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</si>
  <si>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</si>
  <si>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</si>
  <si>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</si>
  <si>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</si>
  <si>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</si>
  <si>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</si>
  <si>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</si>
  <si>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</si>
  <si>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</si>
  <si>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</si>
  <si>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</si>
  <si>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</si>
  <si>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</si>
  <si>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</si>
  <si>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</si>
  <si>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</si>
  <si>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</si>
  <si>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</si>
  <si>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</si>
  <si>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</si>
  <si>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</si>
  <si>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</si>
  <si>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</si>
  <si>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</si>
  <si>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</si>
  <si>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</si>
  <si>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</si>
  <si>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</si>
  <si>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</si>
  <si>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</si>
  <si>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</si>
  <si>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</si>
  <si>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</si>
  <si>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</si>
  <si>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</si>
  <si>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</si>
  <si>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</si>
  <si>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</si>
  <si>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</si>
  <si>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</si>
  <si>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</si>
  <si>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</si>
  <si>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</si>
  <si>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</si>
  <si>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</si>
  <si>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</si>
  <si>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</si>
  <si>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</si>
  <si>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</si>
  <si>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</si>
  <si>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</si>
  <si>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</si>
  <si>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</si>
  <si>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</si>
  <si>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</si>
  <si>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</si>
  <si>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</si>
  <si>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</si>
  <si>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</si>
  <si>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</si>
  <si>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</si>
  <si>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</si>
  <si>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</si>
  <si>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</si>
  <si>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</si>
  <si>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</si>
  <si>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</si>
  <si>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</si>
  <si>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</si>
  <si>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</si>
  <si>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</si>
  <si>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</si>
  <si>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</si>
  <si>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</si>
  <si>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</si>
  <si>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</si>
  <si>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</si>
  <si>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</si>
  <si>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</si>
  <si>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</si>
  <si>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</si>
  <si>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</si>
  <si>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</si>
  <si>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</si>
  <si>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</si>
  <si>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</si>
  <si>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</si>
  <si>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</si>
  <si>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</si>
  <si>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</si>
  <si>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</si>
  <si>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</si>
  <si>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</si>
  <si>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</si>
  <si>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</si>
  <si>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</si>
  <si>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</si>
  <si>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</si>
  <si>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</si>
  <si>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</si>
  <si>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</si>
  <si>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</si>
  <si>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</si>
  <si>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</si>
  <si>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</si>
  <si>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</si>
  <si>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</si>
  <si>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</si>
  <si>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</si>
  <si>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</si>
  <si>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</si>
  <si>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</si>
  <si>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</si>
  <si>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</si>
  <si>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</si>
  <si>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</si>
  <si>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</si>
  <si>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</si>
  <si>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</si>
  <si>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</si>
  <si>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</si>
  <si>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</si>
  <si>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</si>
  <si>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</si>
  <si>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</si>
  <si>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</si>
  <si>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</si>
  <si>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</si>
  <si>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</si>
  <si>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</si>
  <si>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</si>
  <si>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</si>
  <si>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</si>
  <si>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</si>
  <si>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</si>
  <si>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</si>
  <si>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</si>
  <si>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</si>
  <si>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</si>
  <si>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</si>
  <si>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</si>
  <si>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</si>
  <si>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</si>
  <si>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</si>
  <si>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</si>
  <si>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</si>
  <si>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</si>
  <si>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</si>
  <si>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</si>
  <si>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</si>
  <si>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</si>
  <si>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</si>
  <si>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</si>
  <si>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</si>
  <si>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</si>
  <si>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</si>
  <si>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</si>
  <si>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</si>
  <si>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</si>
  <si>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</si>
  <si>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</si>
  <si>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</si>
  <si>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</si>
  <si>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</si>
  <si>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</si>
  <si>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</si>
  <si>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</si>
  <si>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</si>
  <si>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</si>
  <si>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</si>
  <si>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</si>
  <si>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</si>
  <si>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</si>
  <si>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</si>
  <si>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</si>
  <si>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</si>
  <si>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</si>
  <si>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</si>
  <si>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</si>
  <si>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</si>
  <si>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</si>
  <si>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</si>
  <si>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</si>
  <si>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</si>
  <si>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</si>
  <si>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</si>
  <si>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</si>
  <si>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</si>
  <si>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</si>
  <si>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</si>
  <si>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</si>
  <si>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</si>
  <si>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</si>
  <si>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</si>
  <si>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</si>
  <si>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</si>
  <si>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</si>
  <si>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</si>
  <si>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</si>
  <si>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</si>
  <si>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</si>
  <si>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</si>
  <si>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</si>
  <si>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</si>
  <si>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</si>
  <si>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</si>
  <si>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</si>
  <si>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</si>
  <si>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</si>
  <si>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</si>
  <si>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</si>
  <si>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</si>
  <si>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</si>
  <si>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</si>
  <si>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</si>
  <si>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</si>
  <si>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</si>
  <si>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</si>
  <si>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</si>
  <si>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</si>
  <si>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</si>
  <si>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</si>
  <si>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</si>
  <si>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</si>
  <si>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</si>
  <si>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</si>
  <si>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</si>
  <si>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</si>
  <si>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</si>
  <si>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</si>
  <si>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</si>
  <si>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</si>
  <si>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</si>
  <si>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</si>
  <si>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</si>
  <si>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</si>
  <si>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</si>
  <si>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</si>
  <si>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</si>
  <si>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</si>
  <si>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</si>
  <si>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</si>
  <si>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</si>
  <si>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</si>
  <si>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</si>
  <si>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</si>
  <si>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</si>
  <si>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</si>
  <si>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</si>
  <si>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</si>
  <si>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</si>
  <si>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</si>
  <si>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</si>
  <si>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</si>
  <si>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</si>
  <si>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</si>
  <si>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</si>
  <si>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</si>
  <si>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</si>
  <si>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</si>
  <si>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</si>
  <si>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</si>
  <si>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</si>
  <si>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</si>
  <si>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</si>
  <si>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</si>
  <si>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</si>
  <si>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</si>
  <si>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</si>
  <si>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</si>
  <si>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</si>
  <si>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</si>
  <si>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</si>
  <si>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</si>
  <si>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</si>
  <si>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</si>
  <si>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</si>
  <si>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</si>
  <si>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</si>
  <si>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</si>
  <si>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</si>
  <si>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</si>
  <si>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</si>
  <si>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</si>
  <si>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</si>
  <si>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</si>
  <si>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</si>
  <si>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</si>
  <si>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</si>
  <si>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</si>
  <si>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</si>
  <si>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</si>
  <si>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</si>
  <si>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</si>
  <si>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</si>
  <si>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</si>
  <si>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</si>
  <si>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</si>
  <si>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</si>
  <si>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</si>
  <si>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</si>
  <si>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</si>
  <si>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</si>
  <si>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</si>
  <si>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</si>
  <si>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</si>
  <si>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</si>
  <si>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</si>
  <si>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</si>
  <si>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</si>
  <si>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</si>
  <si>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</si>
  <si>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</si>
  <si>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</si>
  <si>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</si>
  <si>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</si>
  <si>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</si>
  <si>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</si>
  <si>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</si>
  <si>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</si>
  <si>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</si>
  <si>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</si>
  <si>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</si>
  <si>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</si>
  <si>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</si>
  <si>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</si>
  <si>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</si>
  <si>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</si>
  <si>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</si>
  <si>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</si>
  <si>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</si>
  <si>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</si>
  <si>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</si>
  <si>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</si>
  <si>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</si>
  <si>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</si>
  <si>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</si>
  <si>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</si>
  <si>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</si>
  <si>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</si>
  <si>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</si>
  <si>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</si>
  <si>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</si>
  <si>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</si>
  <si>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</si>
  <si>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</si>
  <si>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</si>
  <si>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</si>
  <si>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</si>
  <si>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</si>
  <si>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</si>
  <si>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</si>
  <si>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</si>
  <si>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</si>
  <si>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</si>
  <si>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</si>
  <si>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</si>
  <si>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</si>
  <si>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</si>
  <si>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</si>
  <si>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</si>
  <si>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</si>
  <si>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</si>
  <si>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</si>
  <si>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</si>
  <si>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</si>
  <si>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</si>
  <si>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</si>
  <si>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</si>
  <si>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</si>
  <si>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</si>
  <si>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</si>
  <si>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</si>
  <si>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</si>
  <si>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</si>
  <si>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</si>
  <si>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</si>
  <si>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</si>
  <si>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</si>
  <si>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</si>
  <si>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</si>
  <si>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</si>
  <si>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</si>
  <si>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</si>
  <si>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</si>
  <si>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</si>
  <si>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</si>
  <si>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</si>
  <si>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</si>
  <si>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</si>
  <si>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</si>
  <si>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</si>
  <si>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</si>
  <si>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</si>
  <si>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</si>
  <si>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</si>
  <si>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</si>
  <si>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</si>
  <si>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</si>
  <si>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</si>
  <si>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</si>
  <si>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</si>
  <si>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</si>
  <si>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</si>
  <si>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</si>
  <si>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</si>
  <si>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</si>
  <si>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</si>
  <si>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</si>
  <si>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</si>
  <si>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</si>
  <si>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</si>
  <si>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</si>
  <si>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</si>
  <si>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</si>
  <si>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</si>
  <si>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</si>
  <si>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</si>
  <si>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</si>
  <si>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</si>
  <si>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</si>
  <si>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</si>
  <si>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</si>
  <si>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</si>
  <si>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</si>
  <si>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</si>
  <si>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</si>
  <si>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</si>
  <si>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</si>
  <si>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</si>
  <si>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</si>
  <si>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</si>
  <si>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</si>
  <si>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</si>
  <si>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</si>
  <si>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</si>
  <si>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</si>
  <si>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</si>
  <si>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</si>
  <si>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</si>
  <si>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</si>
  <si>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</si>
  <si>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</si>
  <si>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</si>
  <si>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</si>
  <si>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</si>
  <si>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</si>
  <si>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</si>
  <si>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</si>
  <si>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</si>
  <si>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</si>
  <si>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</si>
  <si>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</si>
  <si>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</si>
  <si>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</si>
  <si>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</si>
  <si>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</si>
  <si>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</si>
  <si>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</si>
  <si>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</si>
  <si>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</si>
  <si>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</si>
  <si>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</si>
  <si>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</si>
  <si>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</si>
  <si>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</si>
  <si>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</si>
  <si>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</si>
  <si>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</si>
  <si>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</si>
  <si>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</si>
  <si>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</si>
  <si>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</si>
  <si>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</si>
  <si>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</si>
  <si>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</si>
  <si>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</si>
  <si>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</si>
  <si>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</si>
  <si>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</si>
  <si>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</si>
  <si>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</si>
  <si>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</si>
  <si>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</si>
  <si>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</si>
  <si>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</si>
  <si>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</si>
  <si>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</si>
  <si>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</si>
  <si>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</si>
  <si>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</si>
  <si>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</si>
  <si>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</si>
  <si>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</si>
  <si>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</si>
  <si>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</si>
  <si>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</si>
  <si>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</si>
  <si>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</si>
  <si>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</si>
  <si>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</si>
  <si>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</si>
  <si>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</si>
  <si>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</si>
  <si>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</si>
  <si>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</si>
  <si>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</si>
  <si>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</si>
  <si>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</si>
  <si>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</si>
  <si>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</si>
  <si>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</si>
  <si>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</si>
  <si>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</si>
  <si>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</si>
  <si>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</si>
  <si>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</si>
  <si>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</si>
  <si>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</si>
  <si>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</si>
  <si>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</si>
  <si>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</si>
  <si>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</si>
  <si>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</si>
  <si>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</si>
  <si>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</si>
  <si>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</si>
  <si>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</si>
  <si>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</si>
  <si>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</si>
  <si>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</si>
  <si>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</si>
  <si>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</si>
  <si>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</si>
  <si>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</si>
  <si>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</si>
  <si>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</si>
  <si>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</si>
  <si>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</si>
  <si>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</si>
  <si>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</si>
  <si>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</si>
  <si>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</si>
  <si>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</si>
  <si>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</si>
  <si>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</si>
  <si>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</si>
  <si>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</si>
  <si>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</si>
  <si>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</si>
  <si>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</si>
  <si>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</si>
  <si>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</si>
  <si>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</si>
  <si>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</si>
  <si>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</si>
  <si>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</si>
  <si>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</si>
  <si>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</si>
  <si>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</si>
  <si>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</si>
  <si>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</si>
  <si>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</si>
  <si>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</si>
  <si>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</si>
  <si>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</si>
  <si>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</si>
  <si>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</si>
  <si>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</si>
  <si>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</si>
  <si>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</si>
  <si>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</si>
  <si>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</si>
  <si>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</si>
  <si>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</si>
  <si>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</si>
  <si>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</si>
  <si>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</si>
  <si>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</si>
  <si>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</si>
  <si>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</si>
  <si>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</si>
  <si>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</si>
  <si>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</si>
  <si>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</si>
  <si>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</si>
  <si>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</si>
  <si>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</si>
  <si>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</si>
  <si>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</si>
  <si>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</si>
  <si>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</si>
  <si>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</si>
  <si>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</si>
  <si>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</si>
  <si>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</si>
  <si>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</si>
  <si>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</si>
  <si>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</si>
  <si>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</si>
  <si>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</si>
  <si>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</si>
  <si>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</si>
  <si>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</si>
  <si>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</si>
  <si>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</si>
  <si>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</si>
  <si>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</si>
  <si>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</si>
  <si>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</si>
  <si>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</si>
  <si>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</si>
  <si>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</si>
  <si>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</si>
  <si>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</si>
  <si>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</si>
  <si>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</si>
  <si>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</si>
  <si>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</si>
  <si>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</si>
  <si>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</si>
  <si>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</si>
  <si>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</si>
  <si>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</si>
  <si>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</si>
  <si>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</si>
  <si>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</si>
  <si>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</si>
  <si>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</si>
  <si>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</si>
  <si>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</si>
  <si>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</si>
  <si>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</si>
  <si>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</si>
  <si>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</si>
  <si>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</si>
  <si>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</si>
  <si>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</si>
  <si>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</si>
  <si>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</si>
  <si>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</si>
  <si>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</si>
  <si>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</si>
  <si>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</si>
  <si>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</si>
  <si>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</si>
  <si>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</si>
  <si>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</si>
  <si>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</si>
  <si>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</si>
  <si>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</si>
  <si>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</si>
  <si>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</si>
  <si>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</si>
  <si>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</si>
  <si>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</si>
  <si>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</si>
  <si>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</si>
  <si>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</si>
  <si>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</si>
  <si>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</si>
  <si>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</si>
  <si>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</si>
  <si>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</si>
  <si>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</si>
  <si>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</si>
  <si>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</si>
  <si>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</si>
  <si>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</si>
  <si>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</si>
  <si>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</si>
  <si>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</si>
  <si>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</si>
  <si>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</si>
  <si>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</si>
  <si>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</si>
  <si>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</si>
  <si>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</si>
  <si>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</si>
  <si>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</si>
  <si>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</si>
  <si>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</si>
  <si>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</si>
  <si>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</si>
  <si>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</si>
  <si>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</si>
  <si>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</si>
  <si>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</si>
  <si>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</si>
  <si>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</si>
  <si>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</si>
  <si>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</si>
  <si>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</si>
  <si>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</si>
  <si>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</si>
  <si>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</si>
  <si>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</si>
  <si>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</si>
  <si>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</si>
  <si>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</si>
  <si>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</si>
  <si>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</si>
  <si>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</si>
  <si>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</si>
  <si>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</si>
  <si>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</si>
  <si>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</si>
  <si>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</si>
  <si>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</si>
  <si>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</si>
  <si>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</si>
  <si>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</si>
  <si>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</si>
  <si>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</si>
  <si>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</si>
  <si>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</si>
  <si>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</si>
  <si>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</si>
  <si>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</si>
  <si>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</si>
  <si>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</si>
  <si>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</si>
  <si>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</si>
  <si>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</si>
  <si>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</si>
  <si>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</si>
  <si>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</si>
  <si>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</si>
  <si>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</si>
  <si>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</si>
  <si>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</si>
  <si>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</si>
  <si>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</si>
  <si>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</si>
  <si>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</si>
  <si>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</si>
  <si>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</si>
  <si>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</si>
  <si>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</si>
  <si>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</si>
  <si>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</si>
  <si>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</si>
  <si>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</si>
  <si>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</si>
  <si>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</si>
  <si>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</si>
  <si>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</si>
  <si>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</si>
  <si>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</si>
  <si>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</si>
  <si>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</si>
  <si>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</si>
  <si>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</si>
  <si>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</si>
  <si>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</si>
  <si>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</si>
  <si>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</si>
  <si>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</si>
  <si>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</si>
  <si>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</si>
  <si>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</si>
  <si>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</si>
  <si>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</si>
  <si>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</si>
  <si>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</si>
  <si>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</si>
  <si>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</si>
  <si>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</si>
  <si>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</si>
  <si>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</si>
  <si>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</si>
  <si>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</si>
  <si>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</si>
  <si>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</si>
  <si>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</si>
  <si>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</si>
  <si>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</si>
  <si>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</si>
  <si>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</si>
  <si>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</si>
  <si>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</si>
  <si>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</si>
  <si>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</si>
  <si>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</si>
  <si>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</si>
  <si>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</si>
  <si>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</si>
  <si>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</si>
  <si>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</si>
  <si>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</si>
  <si>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</si>
  <si>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</si>
  <si>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</si>
  <si>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</si>
  <si>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</si>
  <si>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</si>
  <si>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</si>
  <si>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</si>
  <si>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</si>
  <si>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</si>
  <si>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</si>
  <si>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</si>
  <si>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</si>
  <si>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</si>
  <si>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</si>
  <si>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</si>
  <si>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</si>
  <si>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</si>
  <si>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</si>
  <si>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</si>
  <si>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</si>
  <si>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</si>
  <si>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</si>
  <si>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</si>
  <si>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</si>
  <si>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</si>
  <si>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</si>
  <si>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</si>
  <si>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</si>
  <si>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</si>
  <si>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</si>
  <si>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</si>
  <si>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</si>
  <si>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</si>
  <si>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</si>
  <si>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</si>
  <si>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</si>
  <si>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</si>
  <si>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</si>
  <si>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</si>
  <si>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</si>
  <si>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</si>
  <si>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</si>
  <si>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</si>
  <si>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</si>
  <si>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</si>
  <si>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</si>
  <si>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</si>
  <si>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</si>
  <si>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</si>
  <si>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</si>
  <si>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</si>
  <si>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</si>
  <si>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</si>
  <si>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</si>
  <si>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</si>
  <si>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</si>
  <si>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</si>
  <si>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</si>
  <si>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</si>
  <si>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</si>
  <si>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</si>
  <si>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</si>
  <si>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</si>
  <si>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</si>
  <si>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</si>
  <si>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</si>
  <si>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</si>
  <si>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</si>
  <si>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</si>
  <si>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</si>
  <si>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</si>
  <si>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</si>
  <si>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</si>
  <si>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</si>
  <si>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</si>
  <si>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</si>
  <si>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</si>
  <si>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</si>
  <si>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</si>
  <si>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</si>
  <si>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</si>
  <si>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</si>
  <si>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</si>
  <si>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</si>
  <si>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</si>
  <si>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</si>
  <si>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</si>
  <si>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</si>
  <si>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</si>
  <si>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</si>
  <si>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</si>
  <si>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</si>
  <si>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</si>
  <si>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</si>
  <si>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</si>
  <si>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</si>
  <si>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</si>
  <si>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</si>
  <si>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</si>
  <si>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</si>
  <si>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</si>
  <si>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</si>
  <si>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</si>
  <si>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</si>
  <si>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</si>
  <si>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</si>
  <si>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</si>
  <si>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</si>
  <si>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</si>
  <si>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</si>
  <si>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</si>
  <si>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</si>
  <si>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</si>
  <si>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</si>
  <si>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</si>
  <si>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</si>
  <si>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</si>
  <si>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</si>
  <si>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</si>
  <si>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</si>
  <si>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</si>
  <si>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</si>
  <si>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</si>
  <si>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</si>
  <si>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</si>
  <si>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</si>
  <si>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</si>
  <si>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</si>
  <si>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</si>
  <si>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</si>
  <si>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</si>
  <si>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</si>
  <si>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</si>
  <si>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</si>
  <si>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</si>
  <si>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</si>
  <si>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</si>
  <si>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</si>
  <si>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</si>
  <si>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</si>
  <si>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</si>
  <si>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</si>
  <si>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</si>
  <si>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</si>
  <si>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</si>
  <si>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</si>
  <si>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</si>
  <si>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</si>
  <si>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</si>
  <si>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</si>
  <si>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</si>
  <si>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</si>
  <si>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</si>
  <si>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</si>
  <si>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</si>
  <si>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</si>
  <si>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</si>
  <si>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</si>
  <si>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</si>
  <si>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</si>
  <si>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</si>
  <si>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</si>
  <si>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</si>
  <si>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</si>
  <si>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</si>
  <si>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</si>
  <si>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</si>
  <si>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</si>
  <si>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</si>
  <si>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</si>
  <si>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</si>
  <si>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</si>
  <si>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</si>
  <si>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</si>
  <si>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</si>
  <si>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</si>
  <si>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</si>
  <si>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</si>
  <si>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</si>
  <si>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</si>
  <si>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</si>
  <si>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</si>
  <si>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</si>
  <si>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</si>
  <si>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</si>
  <si>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</si>
  <si>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</si>
  <si>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</si>
  <si>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</si>
  <si>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</si>
  <si>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</si>
  <si>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</si>
  <si>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</si>
  <si>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</si>
  <si>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</si>
  <si>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</si>
  <si>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</si>
  <si>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</si>
  <si>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</si>
  <si>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</si>
  <si>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</si>
  <si>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</si>
  <si>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</si>
  <si>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</si>
  <si>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</si>
  <si>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</si>
  <si>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</si>
  <si>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</si>
  <si>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</si>
  <si>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</si>
  <si>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</si>
  <si>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</si>
  <si>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</si>
  <si>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</si>
  <si>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</si>
  <si>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</si>
  <si>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</si>
  <si>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</si>
  <si>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</si>
  <si>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</si>
  <si>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</si>
  <si>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</si>
  <si>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</si>
  <si>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</si>
  <si>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</si>
  <si>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</si>
  <si>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</si>
  <si>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</si>
  <si>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</si>
  <si>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</si>
  <si>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</si>
  <si>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</si>
  <si>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</si>
  <si>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</si>
  <si>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</si>
  <si>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</si>
  <si>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</si>
  <si>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</si>
  <si>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</si>
  <si>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</si>
  <si>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</si>
  <si>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</si>
  <si>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</si>
  <si>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</si>
  <si>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</si>
  <si>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</si>
  <si>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</si>
  <si>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</si>
  <si>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</si>
  <si>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</si>
  <si>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</si>
  <si>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</si>
  <si>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</si>
  <si>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</si>
  <si>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</si>
  <si>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</si>
  <si>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</si>
  <si>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</si>
  <si>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</si>
  <si>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</si>
  <si>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</si>
  <si>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</si>
  <si>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</si>
  <si>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</si>
  <si>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</si>
  <si>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</si>
  <si>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</si>
  <si>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</si>
  <si>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</si>
  <si>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</si>
  <si>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</si>
  <si>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</si>
  <si>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</si>
  <si>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</si>
  <si>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</si>
  <si>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</si>
  <si>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</si>
  <si>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</si>
  <si>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</si>
  <si>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</si>
  <si>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</si>
  <si>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</si>
  <si>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</si>
  <si>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</si>
  <si>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</si>
  <si>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</si>
  <si>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</si>
  <si>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</si>
  <si>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</si>
  <si>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</si>
  <si>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</si>
  <si>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</si>
  <si>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</si>
  <si>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</si>
  <si>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</si>
  <si>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</si>
  <si>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</si>
  <si>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</si>
  <si>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</si>
  <si>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</si>
  <si>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</si>
  <si>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</si>
  <si>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</si>
  <si>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</si>
  <si>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</si>
  <si>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</si>
  <si>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</si>
  <si>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</si>
  <si>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</si>
  <si>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</si>
  <si>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</si>
  <si>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</si>
  <si>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</si>
  <si>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</si>
  <si>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</si>
  <si>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</si>
  <si>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</si>
  <si>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</si>
  <si>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</si>
  <si>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</si>
  <si>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</si>
  <si>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</si>
  <si>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</si>
  <si>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</si>
  <si>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</si>
  <si>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</si>
  <si>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</si>
  <si>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</si>
  <si>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</si>
  <si>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</si>
  <si>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</si>
  <si>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</si>
  <si>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</si>
  <si>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</si>
  <si>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</si>
  <si>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</si>
  <si>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</si>
  <si>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</si>
  <si>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</si>
  <si>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</si>
  <si>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</si>
  <si>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</si>
  <si>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</si>
  <si>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</si>
  <si>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</si>
  <si>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</si>
  <si>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</si>
  <si>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</si>
  <si>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</si>
  <si>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</si>
  <si>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</si>
  <si>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</si>
  <si>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</si>
  <si>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</si>
  <si>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</si>
  <si>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</si>
  <si>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</si>
  <si>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</si>
  <si>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</si>
  <si>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</si>
  <si>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</si>
  <si>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</si>
  <si>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</si>
  <si>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</si>
  <si>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</si>
  <si>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</si>
  <si>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</si>
  <si>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</si>
  <si>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</si>
  <si>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</si>
  <si>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</si>
  <si>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</si>
  <si>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</si>
  <si>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</si>
  <si>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</si>
  <si>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</si>
  <si>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</si>
  <si>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</si>
  <si>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</si>
  <si>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</si>
  <si>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</si>
  <si>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</si>
  <si>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</si>
  <si>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</si>
  <si>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</si>
  <si>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</si>
  <si>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</si>
  <si>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</si>
  <si>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</si>
  <si>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</si>
  <si>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</si>
  <si>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</si>
  <si>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</si>
  <si>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</si>
  <si>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</si>
  <si>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</si>
  <si>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</si>
  <si>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</si>
  <si>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</si>
  <si>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</si>
  <si>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</si>
  <si>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</si>
  <si>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</si>
  <si>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</si>
  <si>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</si>
  <si>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</si>
  <si>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</si>
  <si>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</si>
  <si>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</si>
  <si>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</si>
  <si>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</si>
  <si>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</si>
  <si>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</si>
  <si>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</si>
  <si>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</si>
  <si>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</si>
  <si>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</si>
  <si>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</si>
  <si>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</si>
  <si>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</si>
  <si>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</si>
  <si>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</si>
  <si>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</si>
  <si>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</si>
  <si>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</si>
  <si>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</si>
  <si>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</si>
  <si>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</si>
  <si>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</si>
  <si>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</si>
  <si>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</si>
  <si>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</si>
  <si>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</si>
  <si>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</si>
  <si>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</si>
  <si>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</si>
  <si>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</si>
  <si>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</si>
  <si>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</si>
  <si>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</si>
  <si>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</si>
  <si>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</si>
  <si>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</si>
  <si>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</si>
  <si>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</si>
  <si>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</si>
  <si>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</si>
  <si>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</si>
  <si>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</si>
  <si>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</si>
  <si>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</si>
  <si>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</si>
  <si>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</si>
  <si>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</si>
  <si>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</si>
  <si>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</si>
  <si>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</si>
  <si>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</si>
  <si>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</si>
  <si>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</si>
  <si>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</si>
  <si>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</si>
  <si>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</si>
  <si>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</si>
  <si>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</si>
  <si>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</si>
  <si>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</si>
  <si>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</si>
  <si>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</si>
  <si>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</si>
  <si>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</si>
  <si>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</si>
  <si>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</si>
  <si>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</si>
  <si>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</si>
  <si>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</si>
  <si>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</si>
  <si>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</si>
  <si>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</si>
  <si>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</si>
  <si>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</si>
  <si>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</si>
  <si>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</si>
  <si>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</si>
  <si>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</si>
  <si>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</si>
  <si>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</si>
  <si>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</si>
  <si>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</si>
  <si>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</si>
  <si>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</si>
  <si>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</si>
  <si>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</si>
  <si>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</si>
  <si>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</si>
  <si>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</si>
  <si>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</si>
  <si>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</si>
  <si>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</si>
  <si>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</si>
  <si>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</si>
  <si>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</si>
  <si>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</si>
  <si>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</si>
  <si>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</si>
  <si>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</si>
  <si>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</si>
  <si>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</si>
  <si>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</si>
  <si>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</si>
  <si>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</si>
  <si>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</si>
  <si>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</si>
  <si>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</si>
  <si>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</si>
  <si>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</si>
  <si>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</si>
  <si>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</si>
  <si>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</si>
  <si>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</si>
  <si>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</si>
  <si>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</si>
  <si>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</si>
  <si>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</si>
  <si>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</si>
  <si>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</si>
  <si>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</si>
  <si>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</si>
  <si>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</si>
  <si>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</si>
  <si>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</si>
  <si>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</si>
  <si>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</si>
  <si>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</si>
  <si>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</si>
  <si>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</si>
  <si>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</si>
  <si>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</si>
  <si>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</si>
  <si>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</si>
  <si>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</si>
  <si>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</si>
  <si>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</si>
  <si>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</si>
  <si>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</si>
  <si>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</si>
  <si>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</si>
  <si>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</si>
  <si>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</si>
  <si>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</si>
  <si>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</si>
  <si>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</si>
  <si>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</si>
  <si>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</si>
  <si>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</si>
  <si>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</si>
  <si>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</si>
  <si>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</si>
  <si>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</si>
  <si>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</si>
  <si>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</si>
  <si>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</si>
  <si>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</si>
  <si>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</si>
  <si>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</si>
  <si>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</si>
  <si>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</si>
  <si>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</si>
  <si>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</si>
  <si>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</si>
  <si>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</si>
  <si>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</si>
  <si>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</si>
  <si>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</si>
  <si>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</si>
  <si>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</si>
  <si>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</si>
  <si>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</si>
  <si>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</si>
  <si>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</si>
  <si>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</si>
  <si>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</si>
  <si>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</si>
  <si>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</si>
  <si>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</si>
  <si>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</si>
  <si>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</si>
  <si>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</si>
  <si>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</si>
  <si>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</si>
  <si>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</si>
  <si>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</si>
  <si>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</si>
  <si>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</si>
  <si>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</si>
  <si>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</si>
  <si>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</si>
  <si>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</si>
  <si>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</si>
  <si>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</si>
  <si>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</si>
  <si>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</si>
  <si>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</si>
  <si>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</si>
  <si>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</si>
  <si>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</si>
  <si>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</si>
  <si>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</si>
  <si>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</si>
  <si>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</si>
  <si>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</si>
  <si>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</si>
  <si>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</si>
  <si>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</si>
  <si>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</si>
  <si>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</si>
  <si>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</si>
  <si>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</si>
  <si>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</si>
  <si>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</si>
  <si>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</si>
  <si>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</si>
  <si>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</si>
  <si>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</si>
  <si>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</si>
  <si>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</si>
  <si>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</si>
  <si>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</si>
  <si>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</si>
  <si>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</si>
  <si>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</si>
  <si>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</si>
  <si>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</si>
  <si>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</si>
  <si>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</si>
  <si>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</si>
  <si>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</si>
  <si>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</si>
  <si>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</si>
  <si>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</si>
  <si>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</si>
  <si>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</si>
  <si>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</si>
  <si>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</si>
  <si>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</si>
  <si>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</si>
  <si>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</si>
  <si>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</si>
  <si>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</si>
  <si>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</si>
  <si>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</si>
  <si>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</si>
  <si>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</si>
  <si>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</si>
  <si>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</si>
  <si>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</si>
  <si>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</si>
  <si>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</si>
  <si>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</si>
  <si>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</si>
  <si>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</si>
  <si>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</si>
  <si>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</si>
  <si>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</si>
  <si>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</si>
  <si>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</si>
  <si>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</si>
  <si>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</si>
  <si>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</si>
  <si>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</si>
  <si>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</si>
  <si>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</si>
  <si>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</si>
  <si>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</si>
  <si>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</si>
  <si>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</si>
  <si>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</si>
  <si>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</si>
  <si>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</si>
  <si>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</si>
  <si>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</si>
  <si>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</si>
  <si>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</si>
  <si>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</si>
  <si>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</si>
  <si>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</si>
  <si>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</si>
  <si>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</si>
  <si>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</si>
  <si>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</si>
  <si>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</si>
  <si>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</si>
  <si>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</si>
  <si>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</si>
  <si>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</si>
  <si>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</si>
  <si>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</si>
  <si>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</si>
  <si>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</si>
  <si>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</si>
  <si>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</si>
  <si>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</si>
  <si>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</si>
  <si>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</si>
  <si>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</si>
  <si>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</si>
  <si>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</si>
  <si>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</si>
  <si>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</si>
  <si>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</si>
  <si>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</si>
  <si>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</si>
  <si>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</si>
  <si>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</si>
  <si>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</si>
  <si>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</si>
  <si>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</si>
  <si>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</si>
  <si>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</si>
  <si>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</si>
  <si>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</si>
  <si>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</si>
  <si>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</si>
  <si>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</si>
  <si>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</si>
  <si>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</si>
  <si>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</si>
  <si>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</si>
  <si>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</si>
  <si>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</si>
  <si>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</si>
  <si>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</si>
  <si>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</si>
  <si>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</si>
  <si>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</si>
  <si>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</si>
  <si>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</si>
  <si>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</si>
  <si>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</si>
  <si>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</si>
  <si>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</si>
  <si>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</si>
  <si>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</si>
  <si>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</si>
  <si>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</si>
  <si>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</si>
  <si>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</si>
  <si>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</si>
  <si>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</si>
  <si>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</si>
  <si>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</si>
  <si>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</si>
  <si>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</si>
  <si>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</si>
  <si>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</si>
  <si>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</si>
  <si>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</si>
  <si>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</si>
  <si>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</si>
  <si>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</si>
  <si>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</si>
  <si>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</si>
  <si>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</si>
  <si>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</si>
  <si>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</si>
  <si>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</si>
  <si>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</si>
  <si>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</si>
  <si>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</si>
  <si>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</si>
  <si>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</si>
  <si>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</si>
  <si>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</si>
  <si>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</si>
  <si>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</si>
  <si>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</si>
  <si>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</si>
  <si>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</si>
  <si>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</si>
  <si>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</si>
  <si>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</si>
  <si>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</si>
  <si>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</si>
  <si>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</si>
  <si>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</si>
  <si>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</si>
  <si>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</si>
  <si>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</si>
  <si>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</si>
  <si>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</si>
  <si>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</si>
  <si>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</si>
  <si>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</si>
  <si>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</si>
  <si>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</si>
  <si>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</si>
  <si>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</si>
  <si>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</si>
  <si>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</si>
  <si>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</si>
  <si>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</si>
  <si>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</si>
  <si>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</si>
  <si>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</si>
  <si>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</si>
  <si>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</si>
  <si>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</si>
  <si>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</si>
  <si>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</si>
  <si>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</si>
  <si>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</si>
  <si>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</si>
  <si>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</si>
  <si>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</si>
  <si>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</si>
  <si>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</si>
  <si>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</si>
  <si>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</si>
  <si>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</si>
  <si>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</si>
  <si>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</si>
  <si>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</si>
  <si>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</si>
  <si>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</si>
  <si>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</si>
  <si>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</si>
  <si>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</si>
  <si>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</si>
  <si>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</si>
  <si>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</si>
  <si>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</si>
  <si>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</si>
  <si>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</si>
  <si>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</si>
  <si>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</si>
  <si>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</si>
  <si>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</si>
  <si>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</si>
  <si>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</si>
  <si>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</si>
  <si>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</si>
  <si>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</si>
  <si>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</si>
  <si>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</si>
  <si>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</si>
  <si>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</si>
  <si>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</si>
  <si>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</si>
  <si>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</si>
  <si>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</si>
  <si>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</si>
  <si>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</si>
  <si>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</si>
  <si>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</si>
  <si>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</si>
  <si>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</si>
  <si>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</si>
  <si>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</si>
  <si>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</si>
  <si>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</si>
  <si>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</si>
  <si>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</si>
  <si>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</si>
  <si>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</si>
  <si>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</si>
  <si>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</si>
  <si>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</si>
  <si>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</si>
  <si>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</si>
  <si>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</si>
  <si>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</si>
  <si>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</si>
  <si>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</si>
  <si>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</si>
  <si>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</si>
  <si>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</si>
  <si>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</si>
  <si>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</si>
  <si>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</si>
  <si>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</si>
  <si>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</si>
  <si>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</si>
  <si>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</si>
  <si>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</si>
  <si>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</si>
  <si>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</si>
  <si>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</si>
  <si>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</si>
  <si>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</si>
  <si>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</si>
  <si>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</si>
  <si>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</si>
  <si>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</si>
  <si>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</si>
  <si>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</si>
  <si>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</si>
  <si>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</si>
  <si>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</si>
  <si>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</si>
  <si>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</si>
  <si>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</si>
  <si>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</si>
  <si>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</si>
  <si>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</si>
  <si>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</si>
  <si>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</si>
  <si>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</si>
  <si>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</si>
  <si>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</si>
  <si>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</si>
  <si>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</si>
  <si>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</si>
  <si>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</si>
  <si>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</si>
  <si>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</si>
  <si>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</si>
  <si>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</si>
  <si>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</si>
  <si>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</si>
  <si>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</si>
  <si>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</si>
  <si>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</si>
  <si>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</si>
  <si>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</si>
  <si>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</si>
  <si>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</si>
  <si>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</si>
  <si>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</si>
  <si>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</si>
  <si>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</si>
  <si>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</si>
  <si>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</si>
  <si>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</si>
  <si>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</si>
  <si>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</si>
  <si>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</si>
  <si>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</si>
  <si>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</si>
  <si>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</si>
  <si>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</si>
  <si>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</si>
  <si>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</si>
  <si>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</si>
  <si>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</si>
  <si>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</si>
  <si>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</si>
  <si>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</si>
  <si>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</si>
  <si>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</si>
  <si>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</si>
  <si>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</si>
  <si>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</si>
  <si>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</si>
  <si>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</si>
  <si>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</si>
  <si>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</si>
  <si>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</si>
  <si>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</si>
  <si>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</si>
  <si>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</si>
  <si>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</si>
  <si>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</si>
  <si>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</si>
  <si>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</si>
  <si>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</si>
  <si>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</si>
  <si>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</si>
  <si>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</si>
  <si>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</si>
  <si>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</si>
  <si>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</si>
  <si>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</si>
  <si>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</si>
  <si>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</si>
  <si>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</si>
  <si>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</si>
  <si>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</si>
  <si>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</si>
  <si>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</si>
  <si>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</si>
  <si>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</si>
  <si>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</si>
  <si>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</si>
  <si>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</si>
  <si>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</si>
  <si>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</si>
  <si>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</si>
  <si>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</si>
  <si>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</si>
  <si>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</si>
  <si>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</si>
  <si>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</si>
  <si>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</si>
  <si>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</si>
  <si>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</si>
  <si>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</si>
  <si>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</si>
  <si>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</si>
  <si>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</si>
  <si>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</si>
  <si>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</si>
  <si>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</si>
  <si>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</si>
  <si>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</si>
  <si>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</si>
  <si>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</si>
  <si>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</si>
  <si>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</si>
  <si>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</si>
  <si>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</si>
  <si>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</si>
  <si>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</si>
  <si>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</si>
  <si>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</si>
  <si>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</si>
  <si>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</si>
  <si>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</si>
  <si>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</si>
  <si>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</si>
  <si>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</si>
  <si>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</si>
  <si>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</si>
  <si>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</si>
  <si>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</si>
  <si>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</si>
  <si>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</si>
  <si>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</si>
  <si>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</si>
  <si>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</si>
  <si>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</si>
  <si>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</si>
  <si>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</si>
  <si>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</si>
  <si>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</si>
  <si>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</si>
  <si>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</si>
  <si>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</si>
  <si>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</si>
  <si>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</si>
  <si>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</si>
  <si>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</si>
  <si>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</si>
  <si>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</si>
  <si>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</si>
  <si>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</si>
  <si>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</si>
  <si>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</si>
  <si>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</si>
  <si>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</si>
  <si>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</si>
  <si>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</si>
  <si>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</si>
  <si>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</si>
  <si>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</si>
  <si>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</si>
  <si>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</si>
  <si>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</si>
  <si>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</si>
  <si>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</si>
  <si>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</si>
  <si>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</si>
  <si>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</si>
  <si>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</si>
  <si>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</si>
  <si>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</si>
  <si>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</si>
  <si>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</si>
  <si>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</si>
  <si>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</si>
  <si>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</si>
  <si>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</si>
  <si>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</si>
  <si>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</si>
  <si>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</si>
  <si>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</si>
  <si>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</si>
  <si>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</si>
  <si>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</si>
  <si>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</si>
  <si>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</si>
  <si>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</si>
  <si>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</si>
  <si>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</si>
  <si>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</si>
  <si>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</si>
  <si>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</si>
  <si>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</si>
  <si>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</si>
  <si>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</si>
  <si>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</si>
  <si>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</si>
  <si>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</si>
  <si>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</si>
  <si>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</si>
  <si>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</si>
  <si>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</si>
  <si>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</si>
  <si>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</si>
  <si>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</si>
  <si>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</si>
  <si>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</si>
  <si>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</si>
  <si>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</si>
  <si>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</si>
  <si>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</si>
  <si>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</si>
  <si>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</si>
  <si>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</si>
  <si>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</si>
  <si>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</si>
  <si>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</si>
  <si>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</si>
  <si>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</si>
  <si>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</si>
  <si>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</si>
  <si>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</si>
  <si>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</si>
  <si>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</si>
  <si>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</si>
  <si>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</si>
  <si>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</si>
  <si>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</si>
  <si>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</si>
  <si>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</si>
  <si>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</si>
  <si>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</si>
  <si>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</si>
  <si>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</si>
  <si>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</si>
  <si>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</si>
  <si>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</si>
  <si>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</si>
  <si>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</si>
  <si>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</si>
  <si>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</si>
  <si>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</si>
  <si>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</si>
  <si>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</si>
  <si>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</si>
  <si>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</si>
  <si>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</si>
  <si>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</si>
  <si>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</si>
  <si>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</si>
  <si>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</si>
  <si>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</si>
  <si>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</si>
  <si>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</si>
  <si>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</si>
  <si>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</si>
  <si>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</si>
  <si>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</si>
  <si>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</si>
  <si>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</si>
  <si>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</si>
  <si>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</si>
  <si>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</si>
  <si>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</si>
  <si>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</si>
  <si>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</si>
  <si>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</si>
  <si>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</si>
  <si>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</si>
  <si>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</si>
  <si>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</si>
  <si>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</si>
  <si>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</si>
  <si>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</si>
  <si>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</si>
  <si>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</si>
  <si>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</si>
  <si>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</si>
  <si>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</si>
  <si>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</si>
  <si>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</si>
  <si>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</si>
  <si>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</si>
  <si>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</si>
  <si>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</si>
  <si>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</si>
  <si>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</si>
  <si>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</si>
  <si>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</si>
  <si>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</si>
  <si>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</si>
  <si>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</si>
  <si>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</si>
  <si>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</si>
  <si>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</si>
  <si>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</si>
  <si>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</si>
  <si>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</si>
  <si>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</si>
  <si>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</si>
  <si>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</si>
  <si>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</si>
  <si>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</si>
  <si>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</si>
  <si>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</si>
  <si>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</si>
  <si>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</si>
  <si>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</si>
  <si>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</si>
  <si>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</si>
  <si>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</si>
  <si>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</si>
  <si>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</si>
  <si>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</si>
  <si>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</si>
  <si>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</si>
  <si>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</si>
  <si>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</si>
  <si>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</si>
  <si>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</si>
  <si>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</si>
  <si>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</si>
  <si>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</si>
  <si>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</si>
  <si>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</si>
  <si>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</si>
  <si>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</si>
  <si>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</si>
  <si>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</si>
  <si>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</si>
  <si>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</si>
  <si>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</si>
  <si>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</si>
  <si>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</si>
  <si>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</si>
  <si>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</si>
  <si>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</si>
  <si>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</si>
  <si>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</si>
  <si>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</si>
  <si>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</si>
  <si>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</si>
  <si>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</si>
  <si>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</si>
  <si>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</si>
  <si>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</si>
  <si>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</si>
  <si>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</si>
  <si>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</si>
  <si>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</si>
  <si>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</si>
  <si>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</si>
  <si>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</si>
  <si>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</si>
  <si>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</si>
  <si>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</si>
  <si>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</si>
  <si>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</si>
  <si>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</si>
  <si>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</si>
  <si>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</si>
  <si>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</si>
  <si>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</si>
  <si>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</si>
  <si>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</si>
  <si>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</si>
  <si>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</si>
  <si>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</si>
  <si>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</si>
  <si>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</si>
  <si>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</si>
  <si>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</si>
  <si>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</si>
  <si>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</si>
  <si>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</si>
  <si>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</si>
  <si>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</si>
  <si>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</si>
  <si>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</si>
  <si>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</si>
  <si>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</si>
  <si>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</si>
  <si>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</si>
  <si>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</si>
  <si>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</si>
  <si>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</si>
  <si>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</si>
  <si>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</si>
  <si>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</si>
  <si>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</si>
  <si>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</si>
  <si>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</si>
  <si>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</si>
  <si>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</si>
  <si>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</si>
  <si>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</si>
  <si>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</si>
  <si>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</si>
  <si>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</si>
  <si>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</si>
  <si>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</si>
  <si>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</si>
  <si>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</si>
  <si>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</si>
  <si>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</si>
  <si>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</si>
  <si>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</si>
  <si>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</si>
  <si>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</si>
  <si>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</si>
  <si>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</si>
  <si>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</si>
  <si>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</si>
  <si>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</si>
  <si>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</si>
  <si>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</si>
  <si>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</si>
  <si>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</si>
  <si>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</si>
  <si>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</si>
  <si>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</si>
  <si>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</si>
  <si>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</si>
  <si>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</si>
  <si>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</si>
  <si>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</si>
  <si>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</si>
  <si>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</si>
  <si>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</si>
  <si>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</si>
  <si>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</si>
  <si>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</si>
  <si>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</si>
  <si>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</si>
  <si>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</si>
  <si>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</si>
  <si>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</si>
  <si>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</si>
  <si>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</si>
  <si>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</si>
  <si>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</si>
  <si>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</si>
  <si>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</si>
  <si>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</si>
  <si>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</si>
  <si>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</si>
  <si>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</si>
  <si>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</si>
  <si>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</si>
  <si>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</si>
  <si>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</si>
  <si>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</si>
  <si>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</si>
  <si>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</si>
  <si>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</si>
  <si>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</si>
  <si>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</si>
  <si>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</si>
  <si>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</si>
  <si>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</si>
  <si>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</si>
  <si>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</si>
  <si>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</si>
  <si>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</si>
  <si>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</si>
  <si>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</si>
  <si>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</si>
  <si>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</si>
  <si>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</si>
  <si>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</si>
  <si>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</si>
  <si>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</si>
  <si>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</si>
  <si>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</si>
  <si>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</si>
  <si>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</si>
  <si>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</si>
  <si>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</si>
  <si>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</si>
  <si>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</si>
  <si>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</si>
  <si>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</si>
  <si>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</si>
  <si>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</si>
  <si>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</si>
  <si>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</si>
  <si>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</si>
  <si>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</si>
  <si>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</si>
  <si>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</si>
  <si>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</si>
  <si>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</si>
  <si>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</si>
  <si>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</si>
  <si>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</si>
  <si>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</si>
  <si>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</si>
  <si>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</si>
  <si>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</si>
  <si>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</si>
  <si>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</si>
  <si>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</si>
  <si>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</si>
  <si>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</si>
  <si>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</si>
  <si>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</si>
  <si>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</si>
  <si>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</si>
  <si>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</si>
  <si>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</si>
  <si>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</si>
  <si>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</si>
  <si>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</si>
  <si>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</si>
  <si>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</si>
  <si>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</si>
  <si>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</si>
  <si>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</si>
  <si>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</si>
  <si>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</si>
  <si>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</si>
  <si>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</si>
  <si>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</si>
  <si>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</si>
  <si>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</si>
  <si>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</si>
  <si>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</si>
  <si>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</si>
  <si>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</si>
  <si>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</si>
  <si>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</si>
  <si>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</si>
  <si>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</si>
  <si>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</si>
  <si>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</si>
  <si>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</si>
  <si>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</si>
  <si>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</si>
  <si>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</si>
  <si>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</si>
  <si>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</si>
  <si>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</si>
  <si>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</si>
  <si>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</si>
  <si>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</si>
  <si>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</si>
  <si>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</si>
  <si>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</si>
  <si>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</si>
  <si>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</si>
  <si>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</si>
  <si>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</si>
  <si>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</si>
  <si>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</si>
  <si>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</si>
  <si>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</si>
  <si>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</si>
  <si>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</si>
  <si>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</si>
  <si>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</si>
  <si>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</si>
  <si>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</si>
  <si>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</si>
  <si>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</si>
  <si>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</si>
  <si>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</si>
  <si>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</si>
  <si>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</si>
  <si>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</si>
  <si>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</si>
  <si>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</si>
  <si>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</si>
  <si>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</si>
  <si>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</si>
  <si>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</si>
  <si>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</si>
  <si>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</si>
  <si>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</si>
  <si>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</si>
  <si>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</si>
  <si>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</si>
  <si>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</si>
  <si>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</si>
  <si>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</si>
  <si>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</si>
  <si>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</si>
  <si>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</si>
  <si>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</si>
  <si>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</si>
  <si>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</si>
  <si>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</si>
  <si>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</si>
  <si>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</si>
  <si>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</si>
  <si>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</si>
  <si>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</si>
  <si>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</si>
  <si>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</si>
  <si>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</si>
  <si>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</si>
  <si>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</si>
  <si>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</si>
  <si>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</si>
  <si>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</si>
  <si>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</si>
  <si>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</si>
  <si>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</si>
  <si>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</si>
  <si>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</si>
  <si>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</si>
  <si>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</si>
  <si>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</si>
  <si>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</si>
  <si>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</si>
  <si>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</si>
  <si>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</si>
  <si>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</si>
  <si>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</si>
  <si>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</si>
  <si>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</si>
  <si>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</si>
  <si>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</si>
  <si>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</si>
  <si>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</si>
  <si>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</si>
  <si>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</si>
  <si>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</si>
  <si>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</si>
  <si>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</si>
  <si>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</si>
  <si>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</si>
  <si>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</si>
  <si>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</si>
  <si>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</si>
  <si>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</si>
  <si>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</si>
  <si>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</si>
  <si>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</si>
  <si>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</si>
  <si>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</si>
  <si>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</si>
  <si>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</si>
  <si>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</si>
  <si>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</si>
  <si>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</si>
  <si>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</si>
  <si>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</si>
  <si>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</si>
  <si>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</si>
  <si>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</si>
  <si>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</si>
  <si>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</si>
  <si>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</si>
  <si>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</si>
  <si>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</si>
  <si>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</si>
  <si>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</si>
  <si>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</si>
  <si>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</si>
  <si>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</si>
  <si>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</si>
  <si>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</si>
  <si>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</si>
  <si>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</si>
  <si>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</si>
  <si>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</si>
  <si>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</si>
  <si>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</si>
  <si>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</si>
  <si>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</si>
  <si>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</si>
  <si>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</si>
  <si>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</si>
  <si>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</si>
  <si>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</si>
  <si>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</si>
  <si>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</si>
  <si>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</si>
  <si>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</si>
  <si>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</si>
  <si>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</si>
  <si>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</si>
  <si>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</si>
  <si>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</si>
  <si>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</si>
  <si>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</si>
  <si>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</si>
  <si>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</si>
  <si>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</si>
  <si>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</si>
  <si>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</si>
  <si>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</si>
  <si>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</si>
  <si>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</si>
  <si>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</si>
  <si>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</si>
  <si>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</si>
  <si>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</si>
  <si>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</si>
  <si>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</si>
  <si>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</si>
  <si>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</si>
  <si>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</si>
  <si>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</si>
  <si>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</si>
  <si>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</si>
  <si>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</si>
  <si>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</si>
  <si>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</si>
  <si>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</si>
  <si>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</si>
  <si>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</si>
  <si>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</si>
  <si>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</si>
  <si>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</si>
  <si>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</si>
  <si>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</si>
  <si>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</si>
  <si>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</si>
  <si>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</si>
  <si>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</si>
  <si>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</si>
  <si>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</si>
  <si>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</si>
  <si>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</si>
  <si>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</si>
  <si>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</si>
  <si>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</si>
  <si>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</si>
  <si>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</si>
  <si>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</si>
  <si>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</si>
  <si>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</si>
  <si>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</si>
  <si>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</si>
  <si>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</si>
  <si>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</si>
  <si>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</si>
  <si>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</si>
  <si>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</si>
  <si>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</si>
  <si>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</si>
  <si>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</si>
  <si>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</si>
  <si>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</si>
  <si>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</si>
  <si>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</si>
  <si>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</si>
  <si>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</si>
  <si>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</si>
  <si>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</si>
  <si>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</si>
  <si>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</si>
  <si>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</si>
  <si>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</si>
  <si>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</si>
  <si>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</si>
  <si>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</si>
  <si>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</si>
  <si>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</si>
  <si>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</si>
  <si>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</si>
  <si>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</si>
  <si>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</si>
  <si>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</si>
  <si>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</si>
  <si>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</si>
  <si>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</si>
  <si>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</si>
  <si>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</si>
  <si>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</si>
  <si>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</si>
  <si>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</si>
  <si>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</si>
  <si>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</si>
  <si>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</si>
  <si>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</si>
  <si>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</si>
  <si>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</si>
  <si>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</si>
  <si>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</si>
  <si>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</si>
  <si>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</si>
  <si>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</si>
  <si>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</si>
  <si>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</si>
  <si>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</si>
  <si>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</si>
  <si>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</si>
  <si>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</si>
  <si>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</si>
  <si>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</si>
  <si>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</si>
  <si>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</si>
  <si>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</si>
  <si>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</si>
  <si>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</si>
  <si>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</si>
  <si>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</si>
  <si>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</si>
  <si>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</si>
  <si>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</si>
  <si>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</si>
  <si>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</si>
  <si>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</si>
  <si>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</si>
  <si>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</si>
  <si>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</si>
  <si>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</si>
  <si>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</si>
  <si>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</si>
  <si>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</si>
  <si>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</si>
  <si>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</si>
  <si>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</si>
  <si>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</si>
  <si>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</si>
  <si>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</si>
  <si>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</si>
  <si>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</si>
  <si>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</si>
  <si>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</si>
  <si>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</si>
  <si>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</si>
  <si>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</si>
  <si>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</si>
  <si>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</si>
  <si>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</si>
  <si>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</si>
  <si>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</si>
  <si>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</si>
  <si>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</si>
  <si>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</si>
  <si>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</si>
  <si>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</si>
  <si>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</si>
  <si>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</si>
  <si>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</si>
  <si>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</si>
  <si>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</si>
  <si>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</si>
  <si>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</si>
  <si>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</si>
  <si>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</si>
  <si>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</si>
  <si>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</si>
  <si>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</si>
  <si>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</si>
  <si>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</si>
  <si>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</si>
  <si>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</si>
  <si>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</si>
  <si>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</si>
  <si>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</si>
  <si>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</si>
  <si>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</si>
  <si>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</si>
  <si>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</si>
  <si>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</si>
  <si>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</si>
  <si>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</si>
  <si>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</si>
  <si>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</si>
  <si>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</si>
  <si>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</si>
  <si>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</si>
  <si>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</si>
  <si>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</si>
  <si>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</si>
  <si>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</si>
  <si>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</si>
  <si>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</si>
  <si>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</si>
  <si>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</si>
  <si>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</si>
  <si>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</si>
  <si>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</si>
  <si>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</si>
  <si>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</si>
  <si>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</si>
  <si>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</si>
  <si>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</si>
  <si>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</si>
  <si>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</si>
  <si>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</si>
  <si>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</si>
  <si>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</si>
  <si>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</si>
  <si>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</si>
  <si>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</si>
  <si>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</si>
  <si>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</si>
  <si>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</si>
  <si>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</si>
  <si>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</si>
  <si>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</si>
  <si>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</si>
  <si>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</si>
  <si>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</si>
  <si>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</si>
  <si>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</si>
  <si>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</si>
  <si>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</si>
  <si>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</si>
  <si>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</si>
  <si>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</si>
  <si>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</si>
  <si>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</si>
  <si>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</si>
  <si>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</si>
  <si>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</si>
  <si>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</si>
  <si>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</si>
  <si>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</si>
  <si>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</si>
  <si>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</si>
  <si>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</si>
  <si>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</si>
  <si>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</si>
  <si>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</si>
  <si>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</si>
  <si>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</si>
  <si>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</si>
  <si>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</si>
  <si>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</si>
  <si>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</si>
  <si>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</si>
  <si>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</si>
  <si>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</si>
  <si>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</si>
  <si>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</si>
  <si>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</si>
  <si>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</si>
  <si>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</si>
  <si>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</si>
  <si>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</si>
  <si>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</si>
  <si>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</si>
  <si>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</si>
  <si>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</si>
  <si>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</si>
  <si>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</si>
  <si>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</si>
  <si>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</si>
  <si>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</si>
  <si>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</si>
  <si>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</si>
  <si>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</si>
  <si>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</si>
  <si>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</si>
  <si>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</si>
  <si>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</si>
  <si>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</si>
  <si>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</si>
  <si>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</si>
  <si>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</si>
  <si>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</si>
  <si>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</si>
  <si>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</si>
  <si>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</si>
  <si>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</si>
  <si>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</si>
  <si>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</si>
  <si>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</si>
  <si>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</si>
  <si>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</si>
  <si>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</si>
  <si>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</si>
  <si>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</si>
  <si>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</si>
  <si>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</si>
  <si>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</si>
  <si>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</si>
  <si>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</si>
  <si>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</si>
  <si>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</si>
  <si>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</si>
  <si>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</si>
  <si>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</si>
  <si>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</si>
  <si>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</si>
  <si>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</si>
  <si>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</si>
  <si>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</si>
  <si>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</si>
  <si>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</si>
  <si>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</si>
  <si>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</si>
  <si>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</si>
  <si>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</si>
  <si>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</si>
  <si>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</si>
  <si>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</si>
  <si>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</si>
  <si>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</si>
  <si>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</si>
  <si>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</si>
  <si>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</si>
  <si>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</si>
  <si>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</si>
  <si>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</si>
  <si>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</si>
  <si>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</si>
  <si>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</si>
  <si>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</si>
  <si>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</si>
  <si>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</si>
  <si>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</si>
  <si>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</si>
  <si>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</si>
  <si>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</si>
  <si>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</si>
  <si>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</si>
  <si>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</si>
  <si>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</si>
  <si>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</si>
  <si>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</si>
  <si>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</si>
  <si>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</si>
  <si>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</si>
  <si>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</si>
  <si>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</si>
  <si>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</si>
  <si>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</si>
  <si>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</si>
  <si>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</si>
  <si>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</si>
  <si>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</si>
  <si>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</si>
  <si>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</si>
  <si>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</si>
  <si>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</si>
  <si>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</si>
  <si>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</si>
  <si>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</si>
  <si>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</si>
  <si>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</si>
  <si>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</si>
  <si>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</si>
  <si>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</si>
  <si>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</si>
  <si>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</si>
  <si>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</si>
  <si>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</si>
  <si>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</si>
  <si>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</si>
  <si>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</si>
  <si>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</si>
  <si>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</si>
  <si>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</si>
  <si>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</si>
  <si>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</si>
  <si>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</si>
  <si>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</si>
  <si>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</si>
  <si>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</si>
  <si>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</si>
  <si>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</si>
  <si>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</si>
  <si>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</si>
  <si>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</si>
  <si>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</si>
  <si>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</si>
  <si>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</si>
  <si>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</si>
  <si>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</si>
  <si>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</si>
  <si>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</si>
  <si>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</si>
  <si>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</si>
  <si>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</si>
  <si>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</si>
  <si>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</si>
  <si>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</si>
  <si>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</si>
  <si>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</si>
  <si>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</si>
  <si>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</si>
  <si>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</si>
  <si>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</si>
  <si>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</si>
  <si>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</si>
  <si>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</si>
  <si>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</si>
  <si>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</si>
  <si>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</si>
  <si>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</si>
  <si>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</si>
  <si>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</si>
  <si>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</si>
  <si>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</si>
  <si>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</si>
  <si>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</si>
  <si>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</si>
  <si>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</si>
  <si>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</si>
  <si>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</si>
  <si>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</si>
  <si>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</si>
  <si>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</si>
  <si>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</si>
  <si>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</si>
  <si>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</si>
  <si>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</si>
  <si>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</si>
  <si>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</si>
  <si>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</si>
  <si>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</si>
  <si>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</si>
  <si>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</si>
  <si>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</si>
  <si>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</si>
  <si>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</si>
  <si>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</si>
  <si>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</si>
  <si>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</si>
  <si>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</si>
  <si>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</si>
  <si>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</si>
  <si>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</si>
  <si>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</si>
  <si>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</si>
  <si>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</si>
  <si>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</si>
  <si>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</si>
  <si>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</si>
  <si>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</si>
  <si>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</si>
  <si>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</si>
  <si>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</si>
  <si>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</si>
  <si>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</si>
  <si>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</si>
  <si>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</si>
  <si>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</si>
  <si>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</si>
  <si>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</si>
  <si>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</si>
  <si>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</si>
  <si>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</si>
  <si>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</si>
  <si>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</si>
  <si>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</si>
  <si>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</si>
  <si>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</si>
  <si>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</si>
  <si>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</si>
  <si>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</si>
  <si>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</si>
  <si>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</si>
  <si>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</si>
  <si>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</si>
  <si>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</si>
  <si>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</si>
  <si>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</si>
  <si>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</si>
  <si>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</si>
  <si>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</si>
  <si>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</si>
  <si>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</si>
  <si>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</si>
  <si>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</si>
  <si>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</si>
  <si>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</si>
  <si>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</si>
  <si>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</si>
  <si>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</si>
  <si>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</si>
  <si>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</si>
  <si>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</si>
  <si>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</si>
  <si>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</si>
  <si>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</si>
  <si>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</si>
  <si>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</si>
  <si>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</si>
  <si>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</si>
  <si>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</si>
  <si>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</si>
  <si>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</si>
  <si>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</si>
  <si>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</si>
  <si>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</si>
  <si>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</si>
  <si>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</si>
  <si>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</si>
  <si>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</si>
  <si>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</si>
  <si>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</si>
  <si>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</si>
  <si>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</si>
  <si>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</si>
  <si>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</si>
  <si>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</si>
  <si>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</si>
  <si>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</si>
  <si>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</si>
  <si>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</si>
  <si>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</si>
  <si>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</si>
  <si>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</si>
  <si>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</si>
  <si>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</si>
  <si>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</si>
  <si>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</si>
  <si>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</si>
  <si>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</si>
  <si>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</si>
  <si>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</si>
  <si>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</si>
  <si>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</si>
  <si>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</si>
  <si>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</si>
  <si>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</si>
  <si>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</si>
  <si>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</si>
  <si>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</si>
  <si>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</si>
  <si>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</si>
  <si>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</si>
  <si>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</si>
  <si>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</si>
  <si>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</si>
  <si>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</si>
  <si>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</si>
  <si>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</si>
  <si>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</si>
  <si>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</si>
  <si>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</si>
  <si>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</si>
  <si>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</si>
  <si>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</si>
  <si>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</si>
  <si>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</si>
  <si>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</si>
  <si>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</si>
  <si>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</si>
  <si>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</si>
  <si>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</si>
  <si>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</si>
  <si>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</si>
  <si>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</si>
  <si>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</si>
  <si>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</si>
  <si>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</si>
  <si>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</si>
  <si>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</si>
  <si>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</si>
  <si>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</si>
  <si>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</si>
  <si>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</si>
  <si>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</si>
  <si>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</si>
  <si>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</si>
  <si>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</si>
  <si>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</si>
  <si>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</si>
  <si>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</si>
  <si>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</si>
  <si>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</si>
  <si>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</si>
  <si>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</si>
  <si>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</si>
  <si>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</si>
  <si>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</si>
  <si>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</si>
  <si>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</si>
  <si>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</si>
  <si>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</si>
  <si>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</si>
  <si>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</si>
  <si>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</si>
  <si>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</si>
  <si>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</si>
  <si>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</si>
  <si>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</si>
  <si>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</si>
  <si>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</si>
  <si>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</si>
  <si>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</si>
  <si>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</si>
  <si>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</si>
  <si>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</si>
  <si>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</si>
  <si>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</si>
  <si>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</si>
  <si>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</si>
  <si>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</si>
  <si>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</si>
  <si>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</si>
  <si>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</si>
  <si>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</si>
  <si>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</si>
  <si>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</si>
  <si>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</si>
  <si>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</si>
  <si>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</si>
  <si>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</si>
  <si>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</si>
  <si>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</si>
  <si>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</si>
  <si>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</si>
  <si>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</si>
  <si>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</si>
  <si>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</si>
  <si>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</si>
  <si>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</si>
  <si>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</si>
  <si>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</si>
  <si>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</si>
  <si>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</si>
  <si>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</si>
  <si>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</si>
  <si>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</si>
  <si>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</si>
  <si>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</si>
  <si>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</si>
  <si>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</si>
  <si>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</si>
  <si>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</si>
  <si>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</si>
  <si>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</si>
  <si>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</si>
  <si>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</si>
  <si>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</si>
  <si>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</si>
  <si>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</si>
  <si>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</si>
  <si>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</si>
  <si>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</si>
  <si>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</si>
  <si>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</si>
  <si>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</si>
  <si>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</si>
  <si>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</si>
  <si>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</si>
  <si>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</si>
  <si>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</si>
  <si>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</si>
  <si>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</si>
  <si>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</si>
  <si>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</si>
  <si>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</si>
  <si>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</si>
  <si>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</si>
  <si>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</si>
  <si>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</si>
  <si>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</si>
  <si>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</si>
  <si>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</si>
  <si>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</si>
  <si>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</si>
  <si>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</si>
  <si>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</si>
  <si>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</si>
  <si>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</si>
  <si>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</si>
  <si>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</si>
  <si>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</si>
  <si>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</si>
  <si>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</si>
  <si>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</si>
  <si>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</si>
  <si>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</si>
  <si>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</si>
  <si>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</si>
  <si>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</si>
  <si>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</si>
  <si>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</si>
  <si>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</si>
  <si>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</si>
  <si>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</si>
  <si>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</si>
  <si>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</si>
  <si>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</si>
  <si>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</si>
  <si>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</si>
  <si>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</si>
  <si>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</si>
  <si>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</si>
  <si>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</si>
  <si>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</si>
  <si>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</si>
  <si>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</si>
  <si>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</si>
  <si>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</si>
  <si>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</si>
  <si>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</si>
  <si>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</si>
  <si>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</si>
  <si>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</si>
  <si>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</si>
  <si>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</si>
  <si>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</si>
  <si>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</si>
  <si>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</si>
  <si>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</si>
  <si>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</si>
  <si>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</si>
  <si>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</si>
  <si>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</si>
  <si>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</si>
  <si>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</si>
  <si>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</si>
  <si>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</si>
  <si>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</si>
  <si>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</si>
  <si>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</si>
  <si>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</si>
  <si>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</si>
  <si>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</si>
  <si>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</si>
  <si>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</si>
  <si>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</si>
  <si>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</si>
  <si>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</si>
  <si>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</si>
  <si>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</si>
  <si>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</si>
  <si>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</si>
  <si>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</si>
  <si>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</si>
  <si>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</si>
  <si>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</si>
  <si>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</si>
  <si>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</si>
  <si>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</si>
  <si>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</si>
  <si>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</si>
  <si>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</si>
  <si>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</si>
  <si>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</si>
  <si>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</si>
  <si>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</si>
  <si>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</si>
  <si>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</si>
  <si>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</si>
  <si>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</si>
  <si>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</si>
  <si>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</si>
  <si>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</si>
  <si>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</si>
  <si>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</si>
  <si>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</si>
  <si>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</si>
  <si>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</si>
  <si>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</si>
  <si>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</si>
  <si>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</si>
  <si>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</si>
  <si>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</si>
  <si>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</si>
  <si>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</si>
  <si>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</si>
  <si>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</si>
  <si>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</si>
  <si>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</si>
  <si>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</si>
  <si>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</si>
  <si>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</si>
  <si>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</si>
  <si>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</si>
  <si>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</si>
  <si>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</si>
  <si>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</si>
  <si>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</si>
  <si>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</si>
  <si>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</si>
  <si>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</si>
  <si>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</si>
  <si>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</si>
  <si>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</si>
  <si>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</si>
  <si>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</si>
  <si>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</si>
  <si>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</si>
  <si>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</si>
  <si>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</si>
  <si>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</si>
  <si>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</si>
  <si>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</si>
  <si>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</si>
  <si>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</si>
  <si>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</si>
  <si>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</si>
  <si>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</si>
  <si>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</si>
  <si>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</si>
  <si>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</si>
  <si>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</si>
  <si>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</si>
  <si>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</si>
  <si>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</si>
  <si>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</si>
  <si>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</si>
  <si>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</si>
  <si>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</si>
  <si>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</si>
  <si>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</si>
  <si>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</si>
  <si>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</si>
  <si>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</si>
  <si>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</si>
  <si>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</si>
  <si>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</si>
  <si>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</si>
  <si>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</si>
  <si>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</si>
  <si>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</si>
  <si>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</si>
  <si>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</si>
  <si>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</si>
  <si>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</si>
  <si>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</si>
  <si>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</si>
  <si>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</si>
  <si>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</si>
  <si>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</si>
  <si>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</si>
  <si>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</si>
  <si>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</si>
  <si>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</si>
  <si>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</si>
  <si>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</si>
  <si>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</si>
  <si>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</si>
  <si>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</si>
  <si>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</si>
  <si>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</si>
  <si>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</si>
  <si>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</si>
  <si>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</si>
  <si>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</si>
  <si>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</si>
  <si>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</si>
  <si>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</si>
  <si>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</si>
  <si>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</si>
  <si>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</si>
  <si>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</si>
  <si>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</si>
  <si>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</si>
  <si>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</si>
  <si>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</si>
  <si>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</si>
  <si>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</si>
  <si>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</si>
  <si>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</si>
  <si>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</si>
  <si>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</si>
  <si>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</si>
  <si>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</si>
  <si>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</si>
  <si>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</si>
  <si>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</si>
  <si>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</si>
  <si>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</si>
  <si>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</si>
  <si>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</si>
  <si>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</si>
  <si>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</si>
  <si>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</si>
  <si>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</si>
  <si>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</si>
  <si>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</si>
  <si>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</si>
  <si>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</si>
  <si>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</si>
  <si>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</si>
  <si>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</si>
  <si>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</si>
  <si>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</si>
  <si>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</si>
  <si>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</si>
  <si>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</si>
  <si>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</si>
  <si>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</si>
  <si>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</si>
  <si>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</si>
  <si>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</si>
  <si>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</si>
  <si>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</si>
  <si>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</si>
  <si>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</si>
  <si>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</si>
  <si>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</si>
  <si>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</si>
  <si>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</si>
  <si>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</si>
  <si>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</si>
  <si>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</si>
  <si>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</si>
  <si>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</si>
  <si>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</si>
  <si>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</si>
  <si>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</si>
  <si>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</si>
  <si>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</si>
  <si>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</si>
  <si>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</si>
  <si>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</si>
  <si>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</si>
  <si>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</si>
  <si>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</si>
  <si>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</si>
  <si>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</si>
  <si>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</si>
  <si>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</si>
  <si>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</si>
  <si>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</si>
  <si>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</si>
  <si>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</si>
  <si>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</si>
  <si>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</si>
  <si>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</si>
  <si>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</si>
  <si>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</si>
  <si>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</si>
  <si>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</si>
  <si>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</si>
  <si>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</si>
  <si>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</si>
  <si>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</si>
  <si>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</si>
  <si>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</si>
  <si>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</si>
  <si>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</si>
  <si>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</si>
  <si>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</si>
  <si>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</si>
  <si>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</si>
  <si>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</si>
  <si>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</si>
  <si>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</si>
  <si>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</si>
  <si>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</si>
  <si>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</si>
  <si>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</si>
  <si>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</si>
  <si>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</si>
  <si>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</si>
  <si>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</si>
  <si>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</si>
  <si>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</si>
  <si>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</si>
  <si>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</si>
  <si>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</si>
  <si>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</si>
  <si>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</si>
  <si>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</si>
  <si>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</si>
  <si>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</si>
  <si>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</si>
  <si>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</si>
  <si>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</si>
  <si>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</si>
  <si>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</si>
  <si>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</si>
  <si>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</si>
  <si>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</si>
  <si>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</si>
  <si>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</si>
  <si>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</si>
  <si>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</si>
  <si>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</si>
  <si>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</si>
  <si>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</si>
  <si>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</si>
  <si>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</si>
  <si>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</si>
  <si>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</si>
  <si>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</si>
  <si>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</si>
  <si>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</si>
  <si>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</si>
  <si>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</si>
  <si>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</si>
  <si>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</si>
  <si>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</si>
  <si>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</si>
  <si>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</si>
  <si>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</si>
  <si>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</si>
  <si>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</si>
  <si>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</si>
  <si>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</si>
  <si>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</si>
  <si>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</si>
  <si>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</si>
  <si>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</si>
  <si>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</si>
  <si>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</si>
  <si>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</si>
  <si>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</si>
  <si>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</si>
  <si>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</si>
  <si>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</si>
  <si>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</si>
  <si>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</si>
  <si>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</si>
  <si>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</si>
  <si>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</si>
  <si>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</si>
  <si>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</si>
  <si>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</si>
  <si>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</si>
  <si>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</si>
  <si>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</si>
  <si>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</si>
  <si>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</si>
  <si>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</si>
  <si>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</si>
  <si>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</si>
  <si>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</si>
  <si>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</si>
  <si>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</si>
  <si>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</si>
  <si>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</si>
  <si>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</si>
  <si>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</si>
  <si>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</si>
  <si>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</si>
  <si>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</si>
  <si>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</si>
  <si>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</si>
  <si>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</si>
  <si>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</si>
  <si>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</si>
  <si>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</si>
  <si>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</si>
  <si>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</si>
  <si>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</si>
  <si>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</si>
  <si>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</si>
  <si>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</si>
  <si>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</si>
  <si>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</si>
  <si>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</si>
  <si>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</si>
  <si>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</si>
  <si>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</si>
  <si>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</si>
  <si>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</si>
  <si>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</si>
  <si>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</si>
  <si>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</si>
  <si>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</si>
  <si>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</si>
  <si>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</si>
  <si>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</si>
  <si>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</si>
  <si>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</si>
  <si>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</si>
  <si>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</si>
  <si>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</si>
  <si>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</si>
  <si>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</si>
  <si>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</si>
  <si>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</si>
  <si>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</si>
  <si>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</si>
  <si>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</si>
  <si>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</si>
  <si>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</si>
  <si>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</si>
  <si>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</si>
  <si>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</si>
  <si>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</si>
  <si>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</si>
  <si>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</si>
  <si>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</si>
  <si>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</si>
  <si>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</si>
  <si>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</si>
  <si>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</si>
  <si>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</si>
  <si>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</si>
  <si>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</si>
  <si>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</si>
  <si>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</si>
  <si>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</si>
  <si>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</si>
  <si>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</si>
  <si>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</si>
  <si>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</si>
  <si>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</si>
  <si>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</si>
  <si>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</si>
  <si>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</si>
  <si>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</si>
  <si>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</si>
  <si>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</si>
  <si>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</si>
  <si>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</si>
  <si>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</si>
  <si>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</si>
  <si>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</si>
  <si>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</si>
  <si>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</si>
  <si>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</si>
  <si>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</si>
  <si>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</si>
  <si>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</si>
  <si>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</si>
  <si>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</si>
  <si>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</si>
  <si>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</si>
  <si>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</si>
  <si>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</si>
  <si>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</si>
  <si>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</si>
  <si>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</si>
  <si>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</si>
  <si>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</si>
  <si>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</si>
  <si>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</si>
  <si>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</si>
  <si>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</si>
  <si>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</si>
  <si>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</si>
  <si>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</si>
  <si>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</si>
  <si>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</si>
  <si>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</si>
  <si>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</si>
  <si>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</si>
  <si>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</si>
  <si>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</si>
  <si>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</si>
  <si>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</si>
  <si>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</si>
  <si>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</si>
  <si>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</si>
  <si>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</si>
  <si>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</si>
  <si>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</si>
  <si>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</si>
  <si>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</si>
  <si>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</si>
  <si>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</si>
  <si>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</si>
  <si>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</si>
  <si>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</si>
  <si>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</si>
  <si>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</si>
  <si>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</si>
  <si>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</si>
  <si>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</si>
  <si>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</si>
  <si>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</si>
  <si>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</si>
  <si>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</si>
  <si>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</si>
  <si>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</si>
  <si>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</si>
  <si>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</si>
  <si>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</si>
  <si>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</si>
  <si>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</si>
  <si>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</si>
  <si>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</si>
  <si>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</si>
  <si>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</si>
  <si>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</si>
  <si>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</si>
  <si>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</si>
  <si>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</si>
  <si>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</si>
  <si>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</si>
  <si>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</si>
  <si>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</si>
  <si>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</si>
  <si>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</si>
  <si>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</si>
  <si>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</si>
  <si>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</si>
  <si>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</si>
  <si>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</si>
  <si>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</si>
  <si>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</si>
  <si>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</si>
  <si>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</si>
  <si>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</si>
  <si>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</si>
  <si>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</si>
  <si>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</si>
  <si>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</si>
  <si>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</si>
  <si>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</si>
  <si>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</si>
  <si>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</si>
  <si>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</si>
  <si>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</si>
  <si>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</si>
  <si>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</si>
  <si>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</si>
  <si>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</si>
  <si>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</si>
  <si>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</si>
  <si>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</si>
  <si>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</si>
  <si>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</si>
  <si>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</si>
  <si>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</si>
  <si>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</si>
  <si>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</si>
  <si>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</si>
  <si>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</si>
  <si>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</si>
  <si>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</si>
  <si>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</si>
  <si>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</si>
  <si>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</si>
  <si>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</si>
  <si>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</si>
  <si>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</si>
  <si>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</si>
  <si>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</si>
  <si>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</si>
  <si>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</si>
  <si>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</si>
  <si>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</si>
  <si>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</si>
  <si>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</si>
  <si>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</si>
  <si>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</si>
  <si>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</si>
  <si>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</si>
  <si>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</si>
  <si>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</si>
  <si>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</si>
  <si>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</si>
  <si>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</si>
  <si>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</si>
  <si>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</si>
  <si>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</si>
  <si>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</si>
  <si>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</si>
  <si>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</si>
  <si>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</si>
  <si>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</si>
  <si>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</si>
  <si>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</si>
  <si>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</si>
  <si>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</si>
  <si>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</si>
  <si>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</si>
  <si>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</si>
  <si>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</si>
  <si>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</si>
  <si>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</si>
  <si>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</si>
  <si>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</si>
  <si>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</si>
  <si>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</si>
  <si>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</si>
  <si>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</si>
  <si>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</si>
  <si>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</si>
  <si>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</si>
  <si>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</si>
  <si>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</si>
  <si>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</si>
  <si>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</si>
  <si>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</si>
  <si>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</si>
  <si>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</si>
  <si>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</si>
  <si>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</si>
  <si>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</si>
  <si>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</si>
  <si>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</si>
  <si>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</si>
  <si>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</si>
  <si>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</si>
  <si>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</si>
  <si>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</si>
  <si>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</si>
  <si>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</si>
  <si>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</si>
  <si>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</si>
  <si>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</si>
  <si>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</si>
  <si>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</si>
  <si>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</si>
  <si>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</si>
  <si>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</si>
  <si>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</si>
  <si>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</si>
  <si>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</si>
  <si>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</si>
  <si>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</si>
  <si>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</si>
  <si>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</si>
  <si>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</si>
  <si>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</si>
  <si>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</si>
  <si>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</si>
  <si>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</si>
  <si>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</si>
  <si>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</si>
  <si>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</si>
  <si>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</si>
  <si>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</si>
  <si>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</si>
  <si>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</si>
  <si>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</si>
  <si>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</si>
  <si>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</si>
  <si>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</si>
  <si>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</si>
  <si>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</si>
  <si>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</si>
  <si>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</si>
  <si>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</si>
  <si>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</si>
  <si>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</si>
  <si>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</si>
  <si>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</si>
  <si>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</si>
  <si>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</si>
  <si>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</si>
  <si>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</si>
  <si>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</si>
  <si>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</si>
  <si>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</si>
  <si>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</si>
  <si>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</si>
  <si>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</si>
  <si>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</si>
  <si>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</si>
  <si>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</si>
  <si>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</si>
  <si>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</si>
  <si>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</si>
  <si>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</si>
  <si>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</si>
  <si>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</si>
  <si>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</si>
  <si>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</si>
  <si>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</si>
  <si>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</si>
  <si>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</si>
  <si>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</si>
  <si>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</si>
  <si>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</si>
  <si>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</si>
  <si>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</si>
  <si>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</si>
  <si>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</si>
  <si>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</si>
  <si>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</si>
  <si>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</si>
  <si>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</si>
  <si>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</si>
  <si>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</si>
  <si>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</si>
  <si>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</si>
  <si>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</si>
  <si>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</si>
  <si>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</si>
  <si>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</si>
  <si>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</si>
  <si>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</si>
  <si>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</si>
  <si>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</si>
  <si>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</si>
  <si>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</si>
  <si>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</si>
  <si>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</si>
  <si>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</si>
  <si>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</si>
  <si>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</si>
  <si>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</si>
  <si>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</si>
  <si>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</si>
  <si>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</si>
  <si>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</si>
  <si>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</si>
  <si>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</si>
  <si>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</si>
  <si>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</si>
  <si>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</si>
  <si>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</si>
  <si>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</si>
  <si>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</si>
  <si>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</si>
  <si>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</si>
  <si>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</si>
  <si>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</si>
  <si>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</si>
  <si>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</si>
  <si>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</si>
  <si>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</si>
  <si>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</si>
  <si>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</si>
  <si>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</si>
  <si>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</si>
  <si>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</si>
  <si>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</si>
  <si>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</si>
  <si>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</si>
  <si>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</si>
  <si>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</si>
  <si>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</si>
  <si>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</si>
  <si>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</si>
  <si>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</si>
  <si>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</si>
  <si>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</si>
  <si>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</si>
  <si>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</si>
  <si>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</si>
  <si>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</si>
  <si>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</si>
  <si>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</si>
  <si>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</si>
  <si>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</si>
  <si>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</si>
  <si>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</si>
  <si>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</si>
  <si>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</si>
  <si>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</si>
  <si>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</si>
  <si>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</si>
  <si>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</si>
  <si>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</si>
  <si>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</si>
  <si>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</si>
  <si>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</si>
  <si>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</si>
  <si>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</si>
  <si>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</si>
  <si>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</si>
  <si>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</si>
  <si>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</si>
  <si>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</si>
  <si>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</si>
  <si>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</si>
  <si>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</si>
  <si>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</si>
  <si>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</si>
  <si>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</si>
  <si>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</si>
  <si>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</si>
  <si>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</si>
  <si>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</si>
  <si>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</si>
  <si>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</si>
  <si>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</si>
  <si>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</si>
  <si>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</si>
  <si>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</si>
  <si>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</si>
  <si>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</si>
  <si>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</si>
  <si>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</si>
  <si>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</si>
  <si>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</si>
  <si>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</si>
  <si>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</si>
  <si>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</si>
  <si>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</si>
  <si>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</si>
  <si>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</si>
  <si>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</si>
  <si>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</si>
  <si>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</si>
  <si>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</si>
  <si>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</si>
  <si>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</si>
  <si>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</si>
  <si>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</si>
  <si>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</si>
  <si>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</si>
  <si>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</si>
  <si>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</si>
  <si>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</si>
  <si>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</si>
  <si>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</si>
  <si>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</si>
  <si>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</si>
  <si>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</si>
  <si>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</si>
  <si>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</si>
  <si>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</si>
  <si>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</si>
  <si>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</si>
  <si>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</si>
  <si>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</si>
  <si>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</si>
  <si>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</si>
  <si>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</si>
  <si>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</si>
  <si>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</si>
  <si>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</si>
  <si>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</si>
  <si>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</si>
  <si>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</si>
  <si>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</si>
  <si>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</si>
  <si>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</si>
  <si>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</si>
  <si>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</si>
  <si>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</si>
  <si>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</si>
  <si>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</si>
  <si>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</si>
  <si>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</si>
  <si>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</si>
  <si>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</si>
  <si>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</si>
  <si>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</si>
  <si>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</si>
  <si>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</si>
  <si>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</si>
  <si>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</si>
  <si>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</si>
  <si>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</si>
  <si>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</si>
  <si>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</si>
  <si>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</si>
  <si>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</si>
  <si>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</si>
  <si>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</si>
  <si>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</si>
  <si>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</si>
  <si>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</si>
  <si>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</si>
  <si>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</si>
  <si>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</si>
  <si>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</si>
  <si>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</si>
  <si>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</si>
  <si>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</si>
  <si>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</si>
  <si>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</si>
  <si>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</si>
  <si>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</si>
  <si>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</si>
  <si>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</si>
  <si>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</si>
  <si>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</si>
  <si>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</si>
  <si>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</si>
  <si>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</si>
  <si>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</si>
  <si>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</si>
  <si>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</si>
  <si>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</si>
  <si>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</si>
  <si>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</si>
  <si>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</si>
  <si>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</si>
  <si>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</si>
  <si>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</si>
  <si>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</si>
  <si>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</si>
  <si>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</si>
  <si>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</si>
  <si>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</si>
  <si>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</si>
  <si>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</si>
  <si>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</si>
  <si>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</si>
  <si>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</si>
  <si>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</si>
  <si>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</si>
  <si>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</si>
  <si>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</si>
  <si>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</si>
  <si>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</si>
  <si>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</si>
  <si>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</si>
  <si>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</si>
  <si>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</si>
  <si>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</si>
  <si>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</si>
  <si>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</si>
  <si>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</si>
  <si>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</si>
  <si>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</si>
  <si>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</si>
  <si>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</si>
  <si>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</si>
  <si>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</si>
  <si>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</si>
  <si>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</si>
  <si>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</si>
  <si>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</si>
  <si>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</si>
  <si>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</si>
  <si>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</si>
  <si>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</si>
  <si>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</si>
  <si>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</si>
  <si>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</si>
  <si>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</si>
  <si>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</si>
  <si>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</si>
  <si>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</si>
  <si>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</si>
  <si>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</si>
  <si>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</si>
  <si>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</si>
  <si>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</si>
  <si>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</si>
  <si>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</si>
  <si>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</si>
  <si>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</si>
  <si>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</si>
  <si>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</si>
  <si>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</si>
  <si>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</si>
  <si>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</si>
  <si>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</si>
  <si>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</si>
  <si>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</si>
  <si>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</si>
  <si>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</si>
  <si>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</si>
  <si>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</si>
  <si>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</si>
  <si>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</si>
  <si>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</si>
  <si>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</si>
  <si>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</si>
  <si>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</si>
  <si>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</si>
  <si>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</si>
  <si>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</si>
  <si>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</si>
  <si>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</si>
  <si>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</si>
  <si>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</si>
  <si>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</si>
  <si>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</si>
  <si>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</si>
  <si>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</si>
  <si>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</si>
  <si>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</si>
  <si>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</si>
  <si>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</si>
  <si>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</si>
  <si>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</si>
  <si>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</si>
  <si>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</si>
  <si>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</si>
  <si>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</si>
  <si>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</si>
  <si>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</si>
  <si>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</si>
  <si>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</si>
  <si>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</si>
  <si>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</si>
  <si>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</si>
  <si>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</si>
  <si>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</si>
  <si>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</si>
  <si>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</si>
  <si>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</si>
  <si>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</si>
  <si>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</si>
  <si>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</si>
  <si>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</si>
  <si>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</si>
  <si>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</si>
  <si>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</si>
  <si>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</si>
  <si>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</si>
  <si>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</si>
  <si>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</si>
  <si>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</si>
  <si>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</si>
  <si>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</si>
  <si>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</si>
  <si>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</si>
  <si>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</si>
  <si>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</si>
  <si>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</si>
  <si>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</si>
  <si>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</si>
  <si>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</si>
  <si>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</si>
  <si>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</si>
  <si>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</si>
  <si>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</si>
  <si>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</si>
  <si>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</si>
  <si>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</si>
  <si>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</si>
  <si>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</si>
  <si>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</si>
  <si>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</si>
  <si>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</si>
  <si>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</si>
  <si>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</si>
  <si>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</si>
  <si>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</si>
  <si>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</si>
  <si>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</si>
  <si>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</si>
  <si>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</si>
  <si>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</si>
  <si>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</si>
  <si>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</si>
  <si>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</si>
  <si>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</si>
  <si>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</si>
  <si>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</si>
  <si>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</si>
  <si>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</si>
  <si>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</si>
  <si>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</si>
  <si>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</si>
  <si>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</si>
  <si>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</si>
  <si>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</si>
  <si>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</si>
  <si>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</si>
  <si>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</si>
  <si>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</si>
  <si>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</si>
  <si>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</si>
  <si>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</si>
  <si>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</si>
  <si>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</si>
  <si>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</si>
  <si>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</si>
  <si>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</si>
  <si>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</si>
  <si>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</si>
  <si>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</si>
  <si>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</si>
  <si>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</si>
  <si>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</si>
  <si>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</si>
  <si>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</si>
  <si>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</si>
  <si>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</si>
  <si>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</si>
  <si>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</si>
  <si>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</si>
  <si>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</si>
  <si>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</si>
  <si>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</si>
  <si>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</si>
  <si>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</si>
  <si>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</si>
  <si>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</si>
  <si>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</si>
  <si>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</si>
  <si>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</si>
  <si>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</si>
  <si>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</si>
  <si>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</si>
  <si>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</si>
  <si>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</si>
  <si>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</si>
  <si>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</si>
  <si>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</si>
  <si>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</si>
  <si>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</si>
  <si>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</si>
  <si>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</si>
  <si>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</si>
  <si>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</si>
  <si>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</si>
  <si>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</si>
  <si>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</si>
  <si>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</si>
  <si>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</si>
  <si>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</si>
  <si>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</si>
  <si>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</si>
  <si>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</si>
  <si>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</si>
  <si>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</si>
  <si>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</si>
  <si>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</si>
  <si>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</si>
  <si>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</si>
  <si>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</si>
  <si>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</si>
  <si>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</si>
  <si>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</si>
  <si>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</si>
  <si>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</si>
  <si>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</si>
  <si>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</si>
  <si>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</si>
  <si>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</si>
  <si>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</si>
  <si>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</si>
  <si>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</si>
  <si>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</si>
  <si>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</si>
  <si>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</si>
  <si>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</si>
  <si>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</si>
  <si>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</si>
  <si>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</si>
  <si>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</si>
  <si>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</si>
  <si>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</si>
  <si>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</si>
  <si>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</si>
  <si>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</si>
  <si>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</si>
  <si>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</si>
  <si>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</si>
  <si>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</si>
  <si>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</si>
  <si>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</si>
  <si>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</si>
  <si>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</si>
  <si>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</si>
  <si>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</si>
  <si>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</si>
  <si>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</si>
  <si>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</si>
  <si>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</si>
  <si>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</si>
  <si>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</si>
  <si>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</si>
  <si>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</si>
  <si>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</si>
  <si>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</si>
  <si>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</si>
  <si>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</si>
  <si>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</si>
  <si>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</si>
  <si>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</si>
  <si>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</si>
  <si>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</si>
  <si>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</si>
  <si>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</si>
  <si>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</si>
  <si>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</si>
  <si>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</si>
  <si>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</si>
  <si>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</si>
  <si>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</si>
  <si>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</si>
  <si>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</si>
  <si>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</si>
  <si>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</si>
  <si>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</si>
  <si>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</si>
  <si>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</si>
  <si>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</si>
  <si>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</si>
  <si>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</si>
  <si>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</si>
  <si>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</si>
  <si>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</si>
  <si>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</si>
  <si>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</si>
  <si>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</si>
  <si>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</si>
  <si>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</si>
  <si>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</si>
  <si>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</si>
  <si>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</si>
  <si>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</si>
  <si>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</si>
  <si>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</si>
  <si>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</si>
  <si>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</si>
  <si>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</si>
  <si>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</si>
  <si>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</si>
  <si>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</si>
  <si>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</si>
  <si>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</si>
  <si>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</si>
  <si>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</si>
  <si>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</si>
  <si>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</si>
  <si>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</si>
  <si>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</si>
  <si>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</si>
  <si>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</si>
  <si>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</si>
  <si>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</si>
  <si>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</si>
  <si>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</si>
  <si>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</si>
  <si>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</si>
  <si>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</si>
  <si>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</si>
  <si>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</si>
  <si>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</si>
  <si>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</si>
  <si>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</si>
  <si>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</si>
  <si>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</si>
  <si>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</si>
  <si>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</si>
  <si>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</si>
  <si>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</si>
  <si>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</si>
  <si>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</si>
  <si>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</si>
  <si>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</si>
  <si>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</si>
  <si>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</si>
  <si>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</si>
  <si>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</si>
  <si>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</si>
  <si>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</si>
  <si>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</si>
  <si>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</si>
  <si>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</si>
  <si>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</si>
  <si>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</si>
  <si>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</si>
  <si>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</si>
  <si>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</si>
  <si>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</si>
  <si>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</si>
  <si>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</si>
  <si>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</si>
  <si>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</si>
  <si>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</si>
  <si>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</si>
  <si>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</si>
  <si>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</si>
  <si>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</si>
  <si>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</si>
  <si>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</si>
  <si>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</si>
  <si>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</si>
  <si>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</si>
  <si>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</si>
  <si>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</si>
  <si>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</si>
  <si>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</si>
  <si>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</si>
  <si>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</si>
  <si>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</si>
  <si>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</si>
  <si>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</si>
  <si>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</si>
  <si>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</si>
  <si>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</si>
  <si>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</si>
  <si>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</si>
  <si>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</si>
  <si>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</si>
  <si>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</si>
  <si>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</si>
  <si>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</si>
  <si>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</si>
  <si>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</si>
  <si>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</si>
  <si>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</si>
  <si>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</si>
  <si>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</si>
  <si>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</si>
  <si>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</si>
  <si>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</si>
  <si>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</si>
  <si>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</si>
  <si>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</si>
  <si>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</si>
  <si>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</si>
  <si>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</si>
  <si>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</si>
  <si>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</si>
  <si>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</si>
  <si>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</si>
  <si>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</si>
  <si>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</si>
  <si>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</si>
  <si>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</si>
  <si>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</si>
  <si>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</si>
  <si>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</si>
  <si>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</si>
  <si>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</si>
  <si>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</si>
  <si>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</si>
  <si>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</si>
  <si>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</si>
  <si>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</si>
  <si>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</si>
  <si>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</si>
  <si>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</si>
  <si>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</si>
  <si>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</si>
  <si>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</si>
  <si>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</si>
  <si>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</si>
  <si>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</si>
  <si>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</si>
  <si>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</si>
  <si>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</si>
  <si>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</si>
  <si>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</si>
  <si>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</si>
  <si>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</si>
  <si>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</si>
  <si>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</si>
  <si>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</si>
  <si>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</si>
  <si>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</si>
  <si>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</si>
  <si>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</si>
  <si>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</si>
  <si>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</si>
  <si>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</si>
  <si>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</si>
  <si>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</si>
  <si>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</si>
  <si>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</si>
  <si>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</si>
  <si>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</si>
  <si>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</si>
  <si>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</si>
  <si>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</si>
  <si>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</si>
  <si>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</si>
  <si>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</si>
  <si>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</si>
  <si>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</si>
  <si>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</si>
  <si>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</si>
  <si>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</si>
  <si>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</si>
  <si>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</si>
  <si>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</si>
  <si>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</si>
  <si>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</si>
  <si>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</si>
  <si>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</si>
  <si>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</si>
  <si>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</si>
  <si>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</si>
  <si>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</si>
  <si>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</si>
  <si>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</si>
  <si>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</si>
  <si>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</si>
  <si>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</si>
  <si>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</si>
  <si>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</si>
  <si>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</si>
  <si>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</si>
  <si>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</si>
  <si>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</si>
  <si>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</si>
  <si>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</si>
  <si>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</si>
  <si>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</si>
  <si>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</si>
  <si>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</si>
  <si>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</si>
  <si>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</si>
  <si>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</si>
  <si>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</si>
  <si>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</si>
  <si>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</si>
  <si>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</si>
  <si>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</si>
  <si>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</si>
  <si>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</si>
  <si>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</si>
  <si>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</si>
  <si>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</si>
  <si>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</si>
  <si>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</si>
  <si>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</si>
  <si>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</si>
  <si>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</si>
  <si>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</si>
  <si>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</si>
  <si>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</si>
  <si>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</si>
  <si>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</si>
  <si>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</si>
  <si>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</si>
  <si>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</si>
  <si>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</si>
  <si>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</si>
  <si>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</si>
  <si>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</si>
  <si>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</si>
  <si>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</si>
  <si>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</si>
  <si>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</si>
  <si>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</si>
  <si>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</si>
  <si>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</si>
  <si>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</si>
  <si>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</si>
  <si>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</si>
  <si>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</si>
  <si>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</si>
  <si>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</si>
  <si>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</si>
  <si>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</si>
  <si>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</si>
  <si>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</si>
  <si>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</si>
  <si>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</si>
  <si>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</si>
  <si>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</si>
  <si>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</si>
  <si>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</si>
  <si>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</si>
  <si>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</si>
  <si>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</si>
  <si>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</si>
  <si>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</si>
  <si>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</si>
  <si>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</si>
  <si>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</si>
  <si>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</si>
  <si>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</si>
  <si>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</si>
  <si>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</si>
  <si>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</si>
  <si>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</si>
  <si>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</si>
  <si>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</si>
  <si>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</si>
  <si>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</si>
  <si>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</si>
  <si>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</si>
  <si>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</si>
  <si>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</si>
  <si>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</si>
  <si>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</si>
  <si>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</si>
  <si>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</si>
  <si>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</si>
  <si>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</si>
  <si>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</si>
  <si>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</si>
  <si>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</si>
  <si>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</si>
  <si>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</si>
  <si>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</si>
  <si>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</si>
  <si>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</si>
  <si>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</si>
  <si>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</si>
  <si>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</si>
  <si>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</si>
  <si>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</si>
  <si>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</si>
  <si>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</si>
  <si>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</si>
  <si>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</si>
  <si>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</si>
  <si>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</si>
  <si>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</si>
  <si>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</si>
  <si>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</si>
  <si>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</si>
  <si>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</si>
  <si>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</si>
  <si>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</si>
  <si>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</si>
  <si>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</si>
  <si>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</si>
  <si>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</si>
  <si>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</si>
  <si>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</si>
  <si>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</si>
  <si>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</si>
  <si>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</si>
  <si>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</si>
  <si>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</si>
  <si>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</si>
  <si>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</si>
  <si>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</si>
  <si>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</si>
  <si>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</si>
  <si>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</si>
  <si>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</si>
  <si>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</si>
  <si>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</si>
  <si>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</si>
  <si>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</si>
  <si>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</si>
  <si>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</si>
  <si>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</si>
  <si>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</si>
  <si>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</si>
  <si>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</si>
  <si>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</si>
  <si>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</si>
  <si>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</si>
  <si>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</si>
  <si>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</si>
  <si>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</si>
  <si>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</si>
  <si>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</si>
  <si>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</si>
  <si>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</si>
  <si>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</si>
  <si>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</si>
  <si>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</si>
  <si>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</si>
  <si>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</si>
  <si>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</si>
  <si>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</si>
  <si>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</si>
  <si>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</si>
  <si>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</si>
  <si>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</si>
  <si>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</si>
  <si>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</si>
  <si>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</si>
  <si>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</si>
  <si>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</si>
  <si>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</si>
  <si>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</si>
  <si>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</si>
  <si>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</si>
  <si>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</si>
  <si>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</si>
  <si>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</si>
  <si>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</si>
  <si>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</si>
  <si>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</si>
  <si>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</si>
  <si>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</si>
  <si>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</si>
  <si>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</si>
  <si>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</si>
  <si>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</si>
  <si>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</si>
  <si>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</si>
  <si>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</si>
  <si>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</si>
  <si>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</si>
  <si>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</si>
  <si>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</si>
  <si>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</si>
  <si>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</si>
  <si>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</si>
  <si>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</si>
  <si>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</si>
  <si>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</si>
  <si>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</si>
  <si>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</si>
  <si>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</si>
  <si>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</si>
  <si>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</si>
  <si>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</si>
  <si>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</si>
  <si>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</si>
  <si>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</si>
  <si>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</si>
  <si>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</si>
  <si>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</si>
  <si>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</si>
  <si>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</si>
  <si>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</si>
  <si>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</si>
  <si>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</si>
  <si>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</si>
  <si>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</si>
  <si>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</si>
  <si>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</si>
  <si>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</si>
  <si>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</si>
  <si>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</si>
  <si>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</si>
  <si>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</si>
  <si>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</si>
  <si>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</si>
  <si>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</si>
  <si>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</si>
  <si>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</si>
  <si>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</si>
  <si>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</si>
  <si>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</si>
  <si>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</si>
  <si>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</si>
  <si>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</si>
  <si>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</si>
  <si>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</si>
  <si>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</si>
  <si>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</si>
  <si>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</si>
  <si>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</si>
  <si>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</si>
  <si>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</si>
  <si>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</si>
  <si>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</si>
  <si>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</si>
  <si>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</si>
  <si>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</si>
  <si>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</si>
  <si>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</si>
  <si>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</si>
  <si>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</si>
  <si>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</si>
  <si>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</si>
  <si>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</si>
  <si>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</si>
  <si>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</si>
  <si>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</si>
  <si>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</si>
  <si>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</si>
  <si>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</si>
  <si>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</si>
  <si>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</si>
  <si>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</si>
  <si>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</si>
  <si>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</si>
  <si>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</si>
  <si>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</si>
  <si>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</si>
  <si>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</si>
  <si>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</si>
  <si>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</si>
  <si>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</si>
  <si>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</si>
  <si>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</si>
  <si>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</si>
  <si>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</si>
  <si>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</si>
  <si>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</si>
  <si>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</si>
  <si>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</si>
  <si>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</si>
  <si>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</si>
  <si>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</si>
  <si>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</si>
  <si>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</si>
  <si>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</si>
  <si>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</si>
  <si>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</si>
  <si>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</si>
  <si>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</si>
  <si>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</si>
  <si>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</si>
  <si>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</si>
  <si>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</si>
  <si>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</si>
  <si>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</si>
  <si>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</si>
  <si>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</si>
  <si>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</si>
  <si>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</si>
  <si>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</si>
  <si>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</si>
  <si>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</si>
  <si>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</si>
  <si>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</si>
  <si>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</si>
  <si>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</si>
  <si>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</si>
  <si>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</si>
  <si>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</si>
  <si>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</si>
  <si>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</si>
  <si>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</si>
  <si>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</si>
  <si>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</si>
  <si>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</si>
  <si>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</si>
  <si>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</si>
  <si>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</si>
  <si>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</si>
  <si>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</si>
  <si>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</si>
  <si>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</si>
  <si>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</si>
  <si>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</si>
  <si>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</si>
  <si>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</si>
  <si>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</si>
  <si>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</si>
  <si>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</si>
  <si>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</si>
  <si>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</si>
  <si>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</si>
  <si>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</si>
  <si>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</si>
  <si>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</si>
  <si>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</si>
  <si>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</si>
  <si>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</si>
  <si>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</si>
  <si>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</si>
  <si>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</si>
  <si>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</si>
  <si>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</si>
  <si>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</si>
  <si>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</si>
  <si>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</si>
  <si>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</si>
  <si>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</si>
  <si>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</si>
  <si>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</si>
  <si>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</si>
  <si>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</si>
  <si>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</si>
  <si>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</si>
  <si>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</si>
  <si>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</si>
  <si>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</si>
  <si>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</si>
  <si>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</si>
  <si>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</si>
  <si>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</si>
  <si>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</si>
  <si>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</si>
  <si>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</si>
  <si>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</si>
  <si>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</si>
  <si>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</si>
  <si>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</si>
  <si>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</si>
  <si>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</si>
  <si>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</si>
  <si>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</si>
  <si>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</si>
  <si>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</si>
  <si>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</si>
  <si>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</si>
  <si>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</si>
  <si>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</si>
  <si>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</si>
  <si>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</si>
  <si>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</si>
  <si>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</si>
  <si>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</si>
  <si>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</si>
  <si>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</si>
  <si>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</si>
  <si>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</si>
  <si>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</si>
  <si>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</si>
  <si>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</si>
  <si>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</si>
  <si>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</si>
  <si>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</si>
  <si>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</si>
  <si>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</si>
  <si>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</si>
  <si>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</si>
  <si>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</si>
  <si>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</si>
  <si>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</si>
  <si>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</si>
  <si>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</si>
  <si>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</si>
  <si>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</si>
  <si>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</si>
  <si>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</si>
  <si>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</si>
  <si>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</si>
  <si>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</si>
  <si>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</si>
  <si>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</si>
  <si>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</si>
  <si>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</si>
  <si>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</si>
  <si>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</si>
  <si>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</si>
  <si>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</si>
  <si>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</si>
  <si>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</si>
  <si>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</si>
  <si>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</si>
  <si>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</si>
  <si>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</si>
  <si>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</si>
  <si>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</si>
  <si>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</si>
  <si>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</si>
  <si>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</si>
  <si>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</si>
  <si>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</si>
  <si>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</si>
  <si>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</si>
  <si>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</si>
  <si>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</si>
  <si>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</si>
  <si>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</si>
  <si>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</si>
  <si>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</si>
  <si>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</si>
  <si>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</si>
  <si>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</si>
  <si>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</si>
  <si>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</si>
  <si>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</si>
  <si>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</si>
  <si>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</si>
  <si>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</si>
  <si>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</si>
  <si>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</si>
  <si>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</si>
  <si>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</si>
  <si>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</si>
  <si>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</si>
  <si>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</si>
  <si>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</si>
  <si>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</si>
  <si>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</si>
  <si>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</si>
  <si>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</si>
  <si>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</si>
  <si>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</si>
  <si>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</si>
  <si>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</si>
  <si>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</si>
  <si>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</si>
  <si>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</si>
  <si>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</si>
  <si>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</si>
  <si>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</si>
  <si>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</si>
  <si>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</si>
  <si>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</si>
  <si>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</si>
  <si>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</si>
  <si>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</si>
  <si>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</si>
  <si>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</si>
  <si>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</si>
  <si>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</si>
  <si>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</si>
  <si>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</si>
  <si>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</si>
  <si>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</si>
  <si>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</si>
  <si>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</si>
  <si>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</si>
  <si>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</si>
  <si>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</si>
  <si>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</si>
  <si>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</si>
  <si>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</si>
  <si>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</si>
  <si>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</si>
  <si>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</si>
  <si>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</si>
  <si>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</si>
  <si>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</si>
  <si>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</si>
  <si>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</si>
  <si>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</si>
  <si>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</si>
  <si>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</si>
  <si>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</si>
  <si>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</si>
  <si>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</si>
  <si>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</si>
  <si>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</si>
  <si>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</si>
  <si>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</si>
  <si>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</si>
  <si>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</si>
  <si>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</si>
  <si>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</si>
  <si>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</si>
  <si>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</si>
  <si>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</si>
  <si>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</si>
  <si>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</si>
  <si>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</si>
  <si>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</si>
  <si>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</si>
  <si>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</si>
  <si>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</si>
  <si>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</si>
  <si>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</si>
  <si>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</si>
  <si>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</si>
  <si>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</si>
  <si>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</si>
  <si>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</si>
  <si>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</si>
  <si>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</si>
  <si>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</si>
  <si>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</si>
  <si>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</si>
  <si>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</si>
  <si>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</si>
  <si>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</si>
  <si>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</si>
  <si>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</si>
  <si>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</si>
  <si>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</si>
  <si>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</si>
  <si>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</si>
  <si>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</si>
  <si>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</si>
  <si>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</si>
  <si>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</si>
  <si>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</si>
  <si>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</si>
  <si>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</si>
  <si>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</si>
  <si>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</si>
  <si>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</si>
  <si>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</si>
  <si>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</si>
  <si>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</si>
  <si>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</si>
  <si>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</si>
  <si>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</si>
  <si>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</si>
  <si>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</si>
  <si>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</si>
  <si>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</si>
  <si>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</si>
  <si>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</si>
  <si>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</si>
  <si>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</si>
  <si>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</si>
  <si>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</si>
  <si>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</si>
  <si>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</si>
  <si>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</si>
  <si>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</si>
  <si>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</si>
  <si>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</si>
  <si>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</si>
  <si>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</si>
  <si>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</si>
  <si>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</si>
  <si>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</si>
  <si>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</si>
  <si>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</si>
  <si>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</si>
  <si>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</si>
  <si>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</si>
  <si>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</si>
  <si>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</si>
  <si>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</si>
  <si>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</si>
  <si>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</si>
  <si>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</si>
  <si>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</si>
  <si>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</si>
  <si>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</si>
  <si>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</si>
  <si>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</si>
  <si>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</si>
  <si>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</si>
  <si>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</si>
  <si>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</si>
  <si>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</si>
  <si>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</si>
  <si>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</si>
  <si>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</si>
  <si>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</si>
  <si>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</si>
  <si>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</si>
  <si>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</si>
  <si>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</si>
  <si>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</si>
  <si>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</si>
  <si>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</si>
  <si>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</si>
  <si>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</si>
  <si>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</si>
  <si>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</si>
  <si>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</si>
  <si>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</si>
  <si>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</si>
  <si>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</si>
  <si>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</si>
  <si>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</si>
  <si>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</si>
  <si>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</si>
  <si>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</si>
  <si>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</si>
  <si>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</si>
  <si>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</si>
  <si>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</si>
  <si>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</si>
  <si>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</si>
  <si>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</si>
  <si>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</si>
  <si>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</si>
  <si>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</si>
  <si>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</si>
  <si>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</si>
  <si>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</si>
  <si>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</si>
  <si>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</si>
  <si>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</si>
  <si>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</si>
  <si>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</si>
  <si>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</si>
  <si>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</si>
  <si>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</si>
  <si>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</si>
  <si>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</si>
  <si>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</si>
  <si>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</si>
  <si>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</si>
  <si>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</si>
  <si>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</si>
  <si>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</si>
  <si>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</si>
  <si>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</si>
  <si>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</si>
  <si>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</si>
  <si>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</si>
  <si>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</si>
  <si>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</si>
  <si>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</si>
  <si>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</si>
  <si>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</si>
  <si>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</si>
  <si>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</si>
  <si>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</si>
  <si>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</si>
  <si>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</si>
  <si>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</si>
  <si>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</si>
  <si>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</si>
  <si>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</si>
  <si>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</si>
  <si>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</si>
  <si>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</si>
  <si>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</si>
  <si>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</si>
  <si>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</si>
  <si>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</si>
  <si>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</si>
  <si>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</si>
  <si>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</si>
  <si>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</si>
  <si>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</si>
  <si>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</si>
  <si>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</si>
  <si>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</si>
  <si>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</si>
  <si>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</si>
  <si>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</si>
  <si>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</si>
  <si>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</si>
  <si>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</si>
  <si>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</si>
  <si>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</si>
  <si>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</si>
  <si>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</si>
  <si>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</si>
  <si>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</si>
  <si>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</si>
  <si>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</si>
  <si>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</si>
  <si>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</si>
  <si>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</si>
  <si>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</si>
  <si>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</si>
  <si>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</si>
  <si>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</si>
  <si>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</si>
  <si>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</si>
  <si>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</si>
  <si>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</si>
  <si>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</si>
  <si>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</si>
  <si>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</si>
  <si>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</si>
  <si>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</si>
  <si>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</si>
  <si>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</si>
  <si>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</si>
  <si>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</si>
  <si>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</si>
  <si>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</si>
  <si>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</si>
  <si>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</si>
  <si>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</si>
  <si>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</si>
  <si>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</si>
  <si>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</si>
  <si>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</si>
  <si>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</si>
  <si>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</si>
  <si>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</si>
  <si>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</si>
  <si>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</si>
  <si>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</si>
  <si>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</si>
  <si>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</si>
  <si>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</si>
  <si>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</si>
  <si>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</si>
  <si>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</si>
  <si>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</si>
  <si>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</si>
  <si>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</si>
  <si>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</si>
  <si>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</si>
  <si>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</si>
  <si>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</si>
  <si>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</si>
  <si>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</si>
  <si>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</si>
  <si>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</si>
  <si>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</si>
  <si>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</si>
  <si>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</si>
  <si>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</si>
  <si>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</si>
  <si>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</si>
  <si>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</si>
  <si>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</si>
  <si>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</si>
  <si>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</si>
  <si>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</si>
  <si>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</si>
  <si>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</si>
  <si>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</si>
  <si>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</si>
  <si>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</si>
  <si>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</si>
  <si>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</si>
  <si>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</si>
  <si>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</si>
  <si>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</si>
  <si>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</si>
  <si>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</si>
  <si>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</si>
  <si>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</si>
  <si>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</si>
  <si>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</si>
  <si>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</si>
  <si>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</si>
  <si>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</si>
  <si>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</si>
  <si>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</si>
  <si>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</si>
  <si>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</si>
  <si>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</si>
  <si>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</si>
  <si>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</si>
  <si>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</si>
  <si>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</si>
  <si>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</si>
  <si>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</si>
  <si>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</si>
  <si>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</si>
  <si>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</si>
  <si>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</si>
  <si>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</si>
  <si>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</si>
  <si>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</si>
  <si>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</si>
  <si>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</si>
  <si>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</si>
  <si>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</si>
  <si>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</si>
  <si>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</si>
  <si>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</si>
  <si>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</si>
  <si>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</si>
  <si>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</si>
  <si>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</si>
  <si>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</si>
  <si>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</si>
  <si>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</si>
  <si>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</si>
  <si>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</si>
  <si>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</si>
  <si>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</si>
  <si>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</si>
  <si>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</si>
  <si>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</si>
  <si>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</si>
  <si>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</si>
  <si>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</si>
  <si>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</si>
  <si>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</si>
  <si>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</si>
  <si>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</si>
  <si>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</si>
  <si>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</si>
  <si>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</si>
  <si>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</si>
  <si>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</si>
  <si>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</si>
  <si>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</si>
  <si>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</si>
  <si>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</si>
  <si>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</si>
  <si>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</si>
  <si>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</si>
  <si>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</si>
  <si>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</si>
  <si>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</si>
  <si>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</si>
  <si>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</si>
  <si>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</si>
  <si>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</si>
  <si>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</si>
  <si>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</si>
  <si>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</si>
  <si>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</si>
  <si>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</si>
  <si>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</si>
  <si>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</si>
  <si>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</si>
  <si>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</si>
  <si>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</si>
  <si>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</si>
  <si>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</si>
  <si>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</si>
  <si>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</si>
  <si>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</si>
  <si>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</si>
  <si>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</si>
  <si>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</si>
  <si>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</si>
  <si>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</si>
  <si>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</si>
  <si>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</si>
  <si>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</si>
  <si>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</si>
  <si>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</si>
  <si>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</si>
  <si>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</si>
  <si>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</si>
  <si>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</si>
  <si>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</si>
  <si>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</si>
  <si>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</si>
  <si>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</si>
  <si>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</si>
  <si>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</si>
  <si>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</si>
  <si>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</si>
  <si>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</si>
  <si>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</si>
  <si>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</si>
  <si>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</si>
  <si>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</si>
  <si>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</si>
  <si>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</si>
  <si>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</si>
  <si>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</si>
  <si>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</si>
  <si>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</si>
  <si>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</si>
  <si>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</si>
  <si>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</si>
  <si>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</si>
  <si>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</si>
  <si>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</si>
  <si>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</si>
  <si>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</si>
  <si>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</si>
  <si>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</si>
  <si>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</si>
  <si>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</si>
  <si>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</si>
  <si>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</si>
  <si>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</si>
  <si>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</si>
  <si>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</si>
  <si>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</si>
  <si>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</si>
  <si>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</si>
  <si>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</si>
  <si>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</si>
  <si>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</si>
  <si>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</si>
  <si>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</si>
  <si>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</si>
  <si>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</si>
  <si>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</si>
  <si>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</si>
  <si>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</si>
  <si>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</si>
  <si>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</si>
  <si>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</si>
  <si>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</si>
  <si>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</si>
  <si>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</si>
  <si>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</si>
  <si>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</si>
  <si>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</si>
  <si>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</si>
  <si>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</si>
  <si>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</si>
  <si>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</si>
  <si>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</si>
  <si>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</si>
  <si>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</si>
  <si>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</si>
  <si>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</si>
  <si>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</si>
  <si>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</si>
  <si>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</si>
  <si>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</si>
  <si>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</si>
  <si>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</si>
  <si>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</si>
  <si>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</si>
  <si>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</si>
  <si>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</si>
  <si>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</si>
  <si>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</si>
  <si>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</si>
  <si>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</si>
  <si>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</si>
  <si>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</si>
  <si>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</si>
  <si>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</si>
  <si>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</si>
  <si>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</si>
  <si>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</si>
  <si>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</si>
  <si>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</si>
  <si>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</si>
  <si>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</si>
  <si>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</si>
  <si>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</si>
  <si>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</si>
  <si>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</si>
  <si>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</si>
  <si>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</si>
  <si>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</si>
  <si>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</si>
  <si>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</si>
  <si>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</si>
  <si>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</si>
  <si>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</si>
  <si>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</si>
  <si>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</si>
  <si>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</si>
  <si>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</si>
  <si>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</si>
  <si>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</si>
  <si>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</si>
  <si>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</si>
  <si>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</si>
  <si>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</si>
  <si>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</si>
  <si>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</si>
  <si>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</si>
  <si>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</si>
  <si>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</si>
  <si>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</si>
  <si>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</si>
  <si>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</si>
  <si>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</si>
  <si>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</si>
  <si>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</si>
  <si>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</si>
  <si>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</si>
  <si>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</si>
  <si>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</si>
  <si>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</si>
  <si>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</si>
  <si>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</si>
  <si>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</si>
  <si>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</si>
  <si>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</si>
  <si>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</si>
  <si>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</si>
  <si>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</si>
  <si>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</si>
  <si>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</si>
  <si>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</si>
  <si>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</si>
  <si>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</si>
  <si>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</si>
  <si>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</si>
  <si>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</si>
  <si>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</si>
  <si>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</si>
  <si>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</si>
  <si>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</si>
  <si>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</si>
  <si>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</si>
  <si>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</si>
  <si>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</si>
  <si>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</si>
  <si>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</si>
  <si>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</si>
  <si>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</si>
  <si>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</si>
  <si>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</si>
  <si>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</si>
  <si>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</si>
  <si>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</si>
  <si>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</si>
  <si>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</si>
  <si>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</si>
  <si>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</si>
  <si>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</si>
  <si>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</si>
  <si>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</si>
  <si>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</si>
  <si>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</si>
  <si>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</si>
  <si>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</si>
  <si>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</si>
  <si>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</si>
  <si>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</si>
  <si>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</si>
  <si>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</si>
  <si>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</si>
  <si>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</si>
  <si>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</si>
  <si>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</si>
  <si>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</si>
  <si>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</si>
  <si>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</si>
  <si>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</si>
  <si>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</si>
  <si>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</si>
  <si>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</si>
  <si>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</si>
  <si>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</si>
  <si>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</si>
  <si>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</si>
  <si>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</si>
  <si>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</si>
  <si>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</si>
  <si>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</si>
  <si>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</si>
  <si>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</si>
  <si>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</si>
  <si>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</si>
  <si>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</si>
  <si>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</si>
  <si>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</si>
  <si>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</si>
  <si>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</si>
  <si>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</si>
  <si>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</si>
  <si>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</si>
  <si>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</si>
  <si>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</si>
  <si>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</si>
  <si>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</si>
  <si>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</si>
  <si>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</si>
  <si>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</si>
  <si>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</si>
  <si>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</si>
  <si>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</si>
  <si>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</si>
  <si>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</si>
  <si>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</si>
  <si>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</si>
  <si>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</si>
  <si>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</si>
  <si>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</si>
  <si>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</si>
  <si>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</si>
  <si>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</si>
  <si>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</si>
  <si>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</si>
  <si>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</si>
  <si>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</si>
  <si>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</si>
  <si>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</si>
  <si>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</si>
  <si>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</si>
  <si>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</si>
  <si>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</si>
  <si>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</si>
  <si>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</si>
  <si>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</si>
  <si>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</si>
  <si>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</si>
  <si>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</si>
  <si>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</si>
  <si>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</si>
  <si>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</si>
  <si>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</si>
  <si>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</si>
  <si>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</si>
  <si>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</si>
  <si>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</si>
  <si>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</si>
  <si>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</si>
  <si>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</si>
  <si>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</si>
  <si>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</si>
  <si>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</si>
  <si>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</si>
  <si>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</si>
  <si>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</si>
  <si>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</si>
  <si>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</si>
  <si>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</si>
  <si>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</si>
  <si>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</si>
  <si>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</si>
  <si>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</si>
  <si>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</si>
  <si>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</si>
  <si>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</si>
  <si>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</si>
  <si>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</si>
  <si>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</si>
  <si>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</si>
  <si>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</si>
  <si>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</si>
  <si>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</si>
  <si>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</si>
  <si>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</si>
  <si>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</si>
  <si>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</si>
  <si>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</si>
  <si>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</si>
  <si>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</si>
  <si>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</si>
  <si>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</si>
  <si>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</si>
  <si>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</si>
  <si>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</si>
  <si>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</si>
  <si>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</si>
  <si>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</si>
  <si>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</si>
  <si>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</si>
  <si>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</si>
  <si>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</si>
  <si>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</si>
  <si>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</si>
  <si>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</si>
  <si>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</si>
  <si>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</si>
  <si>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</si>
  <si>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</si>
  <si>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</si>
  <si>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</si>
  <si>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</si>
  <si>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</si>
  <si>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</si>
  <si>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</si>
  <si>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</si>
  <si>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</si>
  <si>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</si>
  <si>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</si>
  <si>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</si>
  <si>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</si>
  <si>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</si>
  <si>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</si>
  <si>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</si>
  <si>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</si>
  <si>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</si>
  <si>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</si>
  <si>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</si>
  <si>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</si>
  <si>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</si>
  <si>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</si>
  <si>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</si>
  <si>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</si>
  <si>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</si>
  <si>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</si>
  <si>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</si>
  <si>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</si>
  <si>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</si>
  <si>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</si>
  <si>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</si>
  <si>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</si>
  <si>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</si>
  <si>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</si>
  <si>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</si>
  <si>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</si>
  <si>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</si>
  <si>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</si>
  <si>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</si>
  <si>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</si>
  <si>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</si>
  <si>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</si>
  <si>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</si>
  <si>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</si>
  <si>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</si>
  <si>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</si>
  <si>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</si>
  <si>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</si>
  <si>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</si>
  <si>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</si>
  <si>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</si>
  <si>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</si>
  <si>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</si>
  <si>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</si>
  <si>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</si>
  <si>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</si>
  <si>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</si>
  <si>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</si>
  <si>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</si>
  <si>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</si>
  <si>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</si>
  <si>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</si>
  <si>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</si>
  <si>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</si>
  <si>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</si>
  <si>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</si>
  <si>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</si>
  <si>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</si>
  <si>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</si>
  <si>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</si>
  <si>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</si>
  <si>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</si>
  <si>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</si>
  <si>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</si>
  <si>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</si>
  <si>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</si>
  <si>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</si>
  <si>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</si>
  <si>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</si>
  <si>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</si>
  <si>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</si>
  <si>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</si>
  <si>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</si>
  <si>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</si>
  <si>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</si>
  <si>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</si>
  <si>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</si>
  <si>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</si>
  <si>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</si>
  <si>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</si>
  <si>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</si>
  <si>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</si>
  <si>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</si>
  <si>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</si>
  <si>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</si>
  <si>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</si>
  <si>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</si>
  <si>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</si>
  <si>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</si>
  <si>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</si>
  <si>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</si>
  <si>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</si>
  <si>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</si>
  <si>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</si>
  <si>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</si>
  <si>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</si>
  <si>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</si>
  <si>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</si>
  <si>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</si>
  <si>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</si>
  <si>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</si>
  <si>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</si>
  <si>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</si>
  <si>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</si>
  <si>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</si>
  <si>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</si>
  <si>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</si>
  <si>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</si>
  <si>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</si>
  <si>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</si>
  <si>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</si>
  <si>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</si>
  <si>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</si>
  <si>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</si>
  <si>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</si>
  <si>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</si>
  <si>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</si>
  <si>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</si>
  <si>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</si>
  <si>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</si>
  <si>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</si>
  <si>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</si>
  <si>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</si>
  <si>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</si>
  <si>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</si>
  <si>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</si>
  <si>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</si>
  <si>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</si>
  <si>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</si>
  <si>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</si>
  <si>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</si>
  <si>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</si>
  <si>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</si>
  <si>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</si>
  <si>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</si>
  <si>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</si>
  <si>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</si>
  <si>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</si>
  <si>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</si>
  <si>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</si>
  <si>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</si>
  <si>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</si>
  <si>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</si>
  <si>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</si>
  <si>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</si>
  <si>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</si>
  <si>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</si>
  <si>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</si>
  <si>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</si>
  <si>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</si>
  <si>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</si>
  <si>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</si>
  <si>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</si>
  <si>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</si>
  <si>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</si>
  <si>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</si>
  <si>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</si>
  <si>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</si>
  <si>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</si>
  <si>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</si>
  <si>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</si>
  <si>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</si>
  <si>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</si>
  <si>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</si>
  <si>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</si>
  <si>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</si>
  <si>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</si>
  <si>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</si>
  <si>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</si>
  <si>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</si>
  <si>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</si>
  <si>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</si>
  <si>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</si>
  <si>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</si>
  <si>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</si>
  <si>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</si>
  <si>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</si>
  <si>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</si>
  <si>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</si>
  <si>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</si>
  <si>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</si>
  <si>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</si>
  <si>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</si>
  <si>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</si>
  <si>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</si>
  <si>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</si>
  <si>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</si>
  <si>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</si>
  <si>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</si>
  <si>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</si>
  <si>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</si>
  <si>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</si>
  <si>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</si>
  <si>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</si>
  <si>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</si>
  <si>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</si>
  <si>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</si>
  <si>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</si>
  <si>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</si>
  <si>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</si>
  <si>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</si>
  <si>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</si>
  <si>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</si>
  <si>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</si>
  <si>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</si>
  <si>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</si>
  <si>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</si>
  <si>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</si>
  <si>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</si>
  <si>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</si>
  <si>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</si>
  <si>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</si>
  <si>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</si>
  <si>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</si>
  <si>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</si>
  <si>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</si>
  <si>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</si>
  <si>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</si>
  <si>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</si>
  <si>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</si>
  <si>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</si>
  <si>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</si>
  <si>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</si>
  <si>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</si>
  <si>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</si>
  <si>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</si>
  <si>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</si>
  <si>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</si>
  <si>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</si>
  <si>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</si>
  <si>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</si>
  <si>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</si>
  <si>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</si>
  <si>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</si>
  <si>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</si>
  <si>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</si>
  <si>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</si>
  <si>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</si>
  <si>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</si>
  <si>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</si>
  <si>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</si>
  <si>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</si>
  <si>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</si>
  <si>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</si>
  <si>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</si>
  <si>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</si>
  <si>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</si>
  <si>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</si>
  <si>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</si>
  <si>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</si>
  <si>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</si>
  <si>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</si>
  <si>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</si>
  <si>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</si>
  <si>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</si>
  <si>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</si>
  <si>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</si>
  <si>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</si>
  <si>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</si>
  <si>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</si>
  <si>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</si>
  <si>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</si>
  <si>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</si>
  <si>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</si>
  <si>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</si>
  <si>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</si>
  <si>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</si>
  <si>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</si>
  <si>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</si>
  <si>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</si>
  <si>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</si>
  <si>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</si>
  <si>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</si>
  <si>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</si>
  <si>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</si>
  <si>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</si>
  <si>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</si>
  <si>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</si>
  <si>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</si>
  <si>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</si>
  <si>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</si>
  <si>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</si>
  <si>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</si>
  <si>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</si>
  <si>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</si>
  <si>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</si>
  <si>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</si>
  <si>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</si>
  <si>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</si>
  <si>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</si>
  <si>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</si>
  <si>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</si>
  <si>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</si>
  <si>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</si>
  <si>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</si>
  <si>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</si>
  <si>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</si>
  <si>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</si>
  <si>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</si>
  <si>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</si>
  <si>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</si>
  <si>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</si>
  <si>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</si>
  <si>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</si>
  <si>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</si>
  <si>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</si>
  <si>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</si>
  <si>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</si>
  <si>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</si>
  <si>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</si>
  <si>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</si>
  <si>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</si>
  <si>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</si>
  <si>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</si>
  <si>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</si>
  <si>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</si>
  <si>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</si>
  <si>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</si>
  <si>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</si>
  <si>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</si>
  <si>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</si>
  <si>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</si>
  <si>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</si>
  <si>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</si>
  <si>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</si>
  <si>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</si>
  <si>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</si>
  <si>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</si>
  <si>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</si>
  <si>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</si>
  <si>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</si>
  <si>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</si>
  <si>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</si>
  <si>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</si>
  <si>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</si>
  <si>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</si>
  <si>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</si>
  <si>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</si>
  <si>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</si>
  <si>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</si>
  <si>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</si>
  <si>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</si>
  <si>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</si>
  <si>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</si>
  <si>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</si>
  <si>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</si>
  <si>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</si>
  <si>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</si>
  <si>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</si>
  <si>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</si>
  <si>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</si>
  <si>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</si>
  <si>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</si>
  <si>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</si>
  <si>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</si>
  <si>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</si>
  <si>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</si>
  <si>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</si>
  <si>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</si>
  <si>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</si>
  <si>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</si>
  <si>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</si>
  <si>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</si>
  <si>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</si>
  <si>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</si>
  <si>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</si>
  <si>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</si>
  <si>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</si>
  <si>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</si>
  <si>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</si>
  <si>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</si>
  <si>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</si>
  <si>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</si>
  <si>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</si>
  <si>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</si>
  <si>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</si>
  <si>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</si>
  <si>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</si>
  <si>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</si>
  <si>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</si>
  <si>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</si>
  <si>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</si>
  <si>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</si>
  <si>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</si>
  <si>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</si>
  <si>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</si>
  <si>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</si>
  <si>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</si>
  <si>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</si>
  <si>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</si>
  <si>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</si>
  <si>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</si>
  <si>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</si>
  <si>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</si>
  <si>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</si>
  <si>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</si>
  <si>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</si>
  <si>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</si>
  <si>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</si>
  <si>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</si>
  <si>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</si>
  <si>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</si>
  <si>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</si>
  <si>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</si>
  <si>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</si>
  <si>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</si>
  <si>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</si>
  <si>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</si>
  <si>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</si>
  <si>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</si>
  <si>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</si>
  <si>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</si>
  <si>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</si>
  <si>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</si>
  <si>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</si>
  <si>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</si>
  <si>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</si>
  <si>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</si>
  <si>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</si>
  <si>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</si>
  <si>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</si>
  <si>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</si>
  <si>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</si>
  <si>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</si>
  <si>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</si>
  <si>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</si>
  <si>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</si>
  <si>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</si>
  <si>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</si>
  <si>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</si>
  <si>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</si>
  <si>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</si>
  <si>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</si>
  <si>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</si>
  <si>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</si>
  <si>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</si>
  <si>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</si>
  <si>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</si>
  <si>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</si>
  <si>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</si>
  <si>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</si>
  <si>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</si>
  <si>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</si>
  <si>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</si>
  <si>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</si>
  <si>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</si>
  <si>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</si>
  <si>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</si>
  <si>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</si>
  <si>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</si>
  <si>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</si>
  <si>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</si>
  <si>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</si>
  <si>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</si>
  <si>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</si>
  <si>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</si>
  <si>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</si>
  <si>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</si>
  <si>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</si>
  <si>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</si>
  <si>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</si>
  <si>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</si>
  <si>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</si>
  <si>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</si>
  <si>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</si>
  <si>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</si>
  <si>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</si>
  <si>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</si>
  <si>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</si>
  <si>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</si>
  <si>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</si>
  <si>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</si>
  <si>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</si>
  <si>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</si>
  <si>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</si>
  <si>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</si>
  <si>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</si>
  <si>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</si>
  <si>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</si>
  <si>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</si>
  <si>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</si>
  <si>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</si>
  <si>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</si>
  <si>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</si>
  <si>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</si>
  <si>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</si>
  <si>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</si>
  <si>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</si>
  <si>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</si>
  <si>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</si>
  <si>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</si>
  <si>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</si>
  <si>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</si>
  <si>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</si>
  <si>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</si>
  <si>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</si>
  <si>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</si>
  <si>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</si>
  <si>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</si>
  <si>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</si>
  <si>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</si>
  <si>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</si>
  <si>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</si>
  <si>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</si>
  <si>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</si>
  <si>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</si>
  <si>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</si>
  <si>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</si>
  <si>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</si>
  <si>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</si>
  <si>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</si>
  <si>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</si>
  <si>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</si>
  <si>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</si>
  <si>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</si>
  <si>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</si>
  <si>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</si>
  <si>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</si>
  <si>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</si>
  <si>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</si>
  <si>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</si>
  <si>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</si>
  <si>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</si>
  <si>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</si>
  <si>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</si>
  <si>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</si>
  <si>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</si>
  <si>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</si>
  <si>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</si>
  <si>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</si>
  <si>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</si>
  <si>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</si>
  <si>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</si>
  <si>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</si>
  <si>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</si>
  <si>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</si>
  <si>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</si>
  <si>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</si>
  <si>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</si>
  <si>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</si>
  <si>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</si>
  <si>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</si>
  <si>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</si>
  <si>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</si>
  <si>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</si>
  <si>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</si>
  <si>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</si>
  <si>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</si>
  <si>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</si>
  <si>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</si>
  <si>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</si>
  <si>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</si>
  <si>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</si>
  <si>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</si>
  <si>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</si>
  <si>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</si>
  <si>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</si>
  <si>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</si>
  <si>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</si>
  <si>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</si>
  <si>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</si>
  <si>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</si>
  <si>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</si>
  <si>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</si>
  <si>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</si>
  <si>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</si>
  <si>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</si>
  <si>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</si>
  <si>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</si>
  <si>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</si>
  <si>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</si>
  <si>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</si>
  <si>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</si>
  <si>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</si>
  <si>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</si>
  <si>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</si>
  <si>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</si>
  <si>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</si>
  <si>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</si>
  <si>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</si>
  <si>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</si>
  <si>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</si>
  <si>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</si>
  <si>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</si>
  <si>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</si>
  <si>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</si>
  <si>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</si>
  <si>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</si>
  <si>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</si>
  <si>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</si>
  <si>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</si>
  <si>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</si>
  <si>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</si>
  <si>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</si>
  <si>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</si>
  <si>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</si>
  <si>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</si>
  <si>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</si>
  <si>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</si>
  <si>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</si>
  <si>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</si>
  <si>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</si>
  <si>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</si>
  <si>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</si>
  <si>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</si>
  <si>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</si>
  <si>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</si>
  <si>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</si>
  <si>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</si>
  <si>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</si>
  <si>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</si>
  <si>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</si>
  <si>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</si>
  <si>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</si>
  <si>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</si>
  <si>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</si>
  <si>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</si>
  <si>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</si>
  <si>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</si>
  <si>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</si>
  <si>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</si>
  <si>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</si>
  <si>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</si>
  <si>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</si>
  <si>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</si>
  <si>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</si>
  <si>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</si>
  <si>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</si>
  <si>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</si>
  <si>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</si>
  <si>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</si>
  <si>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</si>
  <si>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</si>
  <si>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</si>
  <si>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</si>
  <si>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</si>
  <si>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</si>
  <si>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</si>
  <si>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</si>
  <si>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</si>
  <si>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</si>
  <si>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</si>
  <si>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</si>
  <si>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</si>
  <si>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</si>
  <si>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</si>
  <si>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</si>
  <si>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</si>
  <si>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</si>
  <si>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</si>
  <si>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</si>
  <si>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</si>
  <si>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</si>
  <si>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</si>
  <si>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</si>
  <si>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</si>
  <si>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</si>
  <si>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</si>
  <si>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</si>
  <si>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</si>
  <si>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</si>
  <si>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</si>
  <si>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</si>
  <si>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</si>
  <si>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</si>
  <si>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</si>
  <si>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</si>
  <si>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</si>
  <si>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</si>
  <si>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</si>
  <si>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</si>
  <si>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</si>
  <si>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</si>
  <si>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</si>
  <si>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</si>
  <si>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</si>
  <si>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</si>
  <si>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</si>
  <si>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</si>
  <si>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</si>
  <si>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</si>
  <si>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</si>
  <si>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</si>
  <si>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</si>
  <si>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</si>
  <si>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</si>
  <si>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</si>
  <si>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</si>
  <si>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</si>
  <si>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</si>
  <si>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</si>
  <si>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</si>
  <si>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</si>
  <si>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</si>
  <si>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</si>
  <si>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</si>
  <si>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</si>
  <si>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</si>
  <si>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</si>
  <si>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</si>
  <si>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</si>
  <si>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</si>
  <si>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</si>
  <si>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</si>
  <si>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</si>
  <si>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</si>
  <si>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</si>
  <si>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</si>
  <si>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</si>
  <si>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</si>
  <si>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</si>
  <si>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</si>
  <si>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</si>
  <si>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</si>
  <si>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</si>
  <si>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</si>
  <si>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</si>
  <si>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</si>
  <si>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</si>
  <si>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</si>
  <si>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</si>
  <si>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</si>
  <si>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</si>
  <si>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</si>
  <si>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</si>
  <si>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</si>
  <si>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</si>
  <si>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</si>
  <si>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</si>
  <si>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</si>
  <si>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</si>
  <si>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</si>
  <si>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</si>
  <si>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</si>
  <si>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</si>
  <si>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</si>
  <si>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</si>
  <si>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</si>
  <si>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</si>
  <si>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</si>
  <si>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</si>
  <si>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</si>
  <si>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</si>
  <si>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</si>
  <si>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</si>
  <si>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</si>
  <si>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</si>
  <si>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</si>
  <si>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</si>
  <si>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</si>
  <si>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</si>
  <si>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</si>
  <si>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</si>
  <si>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</si>
  <si>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</si>
  <si>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</si>
  <si>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</si>
  <si>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</si>
  <si>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</si>
  <si>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</si>
  <si>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</si>
  <si>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</si>
  <si>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</si>
  <si>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</si>
  <si>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</si>
  <si>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</si>
  <si>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</si>
  <si>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</si>
  <si>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</si>
  <si>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</si>
  <si>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</si>
  <si>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</si>
  <si>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</si>
  <si>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</si>
  <si>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</si>
  <si>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</si>
  <si>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</si>
  <si>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</si>
  <si>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</si>
  <si>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</si>
  <si>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</si>
  <si>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</si>
  <si>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</si>
  <si>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</si>
  <si>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</si>
  <si>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</si>
  <si>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</si>
  <si>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</si>
  <si>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</si>
  <si>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</si>
  <si>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</si>
  <si>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</si>
  <si>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</si>
  <si>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</si>
  <si>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</si>
  <si>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</si>
  <si>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</si>
  <si>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</si>
  <si>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</si>
  <si>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</si>
  <si>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</si>
  <si>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</si>
  <si>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</si>
  <si>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</si>
  <si>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</si>
  <si>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</si>
  <si>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</si>
  <si>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</si>
  <si>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</si>
  <si>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</si>
  <si>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</si>
  <si>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</si>
  <si>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</si>
  <si>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</si>
  <si>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</si>
  <si>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</si>
  <si>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</si>
  <si>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</si>
  <si>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</si>
  <si>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</si>
  <si>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</si>
  <si>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</si>
  <si>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</si>
  <si>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</si>
  <si>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</si>
  <si>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</si>
  <si>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</si>
  <si>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</si>
  <si>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</si>
  <si>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</si>
  <si>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</si>
  <si>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</si>
  <si>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</si>
  <si>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</si>
  <si>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</si>
  <si>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</si>
  <si>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</si>
  <si>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</si>
  <si>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</si>
  <si>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</si>
  <si>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</si>
  <si>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</si>
  <si>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</si>
  <si>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</si>
  <si>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</si>
  <si>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</si>
  <si>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</si>
  <si>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</si>
  <si>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</si>
  <si>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</si>
  <si>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</si>
  <si>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</si>
  <si>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</si>
  <si>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</si>
  <si>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</si>
  <si>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</si>
  <si>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</si>
  <si>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</si>
  <si>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</si>
  <si>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</si>
  <si>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</si>
  <si>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</si>
  <si>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</si>
  <si>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</si>
  <si>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</si>
  <si>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</si>
  <si>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</si>
  <si>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</si>
  <si>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</si>
  <si>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</si>
  <si>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</si>
  <si>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</si>
  <si>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</si>
  <si>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</si>
  <si>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</si>
  <si>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</si>
  <si>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</si>
  <si>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</si>
  <si>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</si>
  <si>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</si>
  <si>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</si>
  <si>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</si>
  <si>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</si>
  <si>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</si>
  <si>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</si>
  <si>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</si>
  <si>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</si>
  <si>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</si>
  <si>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</si>
  <si>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</si>
  <si>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</si>
  <si>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</si>
  <si>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</si>
  <si>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</si>
  <si>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</si>
  <si>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</si>
  <si>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</si>
  <si>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</si>
  <si>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</si>
  <si>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</si>
  <si>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</si>
  <si>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</si>
  <si>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</si>
  <si>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</si>
  <si>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</si>
  <si>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</si>
  <si>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</si>
  <si>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</si>
  <si>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</si>
  <si>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</si>
  <si>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</si>
  <si>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</si>
  <si>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</si>
  <si>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</si>
  <si>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</si>
  <si>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</si>
  <si>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</si>
  <si>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</si>
  <si>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</si>
  <si>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</si>
  <si>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</si>
  <si>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</si>
  <si>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</si>
  <si>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</si>
  <si>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</si>
  <si>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</si>
  <si>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</si>
  <si>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</si>
  <si>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</si>
  <si>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</si>
  <si>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</si>
  <si>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</si>
  <si>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</si>
  <si>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</si>
  <si>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</si>
  <si>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</si>
  <si>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</si>
  <si>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</si>
  <si>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</si>
  <si>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</si>
  <si>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</si>
  <si>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</si>
  <si>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</si>
  <si>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</si>
  <si>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</si>
  <si>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</si>
  <si>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</si>
  <si>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</si>
  <si>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</si>
  <si>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</si>
  <si>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</si>
  <si>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</si>
  <si>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</si>
  <si>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</si>
  <si>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</si>
  <si>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</si>
  <si>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</si>
  <si>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</si>
  <si>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</si>
  <si>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</si>
  <si>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</si>
  <si>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</si>
  <si>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</si>
  <si>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</si>
  <si>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</si>
  <si>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</si>
  <si>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</si>
  <si>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</si>
  <si>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</si>
  <si>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</si>
  <si>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</si>
  <si>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</si>
  <si>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</si>
  <si>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</si>
  <si>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</si>
  <si>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</si>
  <si>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</si>
  <si>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</si>
  <si>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</si>
  <si>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</si>
  <si>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</si>
  <si>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</si>
  <si>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</si>
  <si>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</si>
  <si>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</si>
  <si>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</si>
  <si>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</si>
  <si>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</si>
  <si>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</si>
  <si>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</si>
  <si>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</si>
  <si>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</si>
  <si>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</si>
  <si>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</si>
  <si>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</si>
  <si>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</si>
  <si>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</si>
  <si>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</si>
  <si>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</si>
  <si>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</si>
  <si>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</si>
  <si>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</si>
  <si>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</si>
  <si>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</si>
  <si>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</si>
  <si>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</si>
  <si>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</si>
  <si>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</si>
  <si>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</si>
  <si>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</si>
  <si>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</si>
  <si>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</si>
  <si>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</si>
  <si>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</si>
  <si>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</si>
  <si>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</si>
  <si>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</si>
  <si>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</si>
  <si>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</si>
  <si>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</si>
  <si>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</si>
  <si>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</si>
  <si>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</si>
  <si>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</si>
  <si>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</si>
  <si>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</si>
  <si>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</si>
  <si>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</si>
  <si>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</si>
  <si>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</si>
  <si>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</si>
  <si>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</si>
  <si>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</si>
  <si>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</si>
  <si>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</si>
  <si>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</si>
  <si>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</si>
  <si>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</si>
  <si>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</si>
  <si>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</si>
  <si>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</si>
  <si>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</si>
  <si>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</si>
  <si>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</si>
  <si>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</si>
  <si>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</si>
  <si>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</si>
  <si>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</si>
  <si>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</si>
  <si>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</si>
  <si>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</si>
  <si>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</si>
  <si>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</si>
  <si>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</si>
  <si>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</si>
  <si>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</si>
  <si>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</si>
  <si>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</si>
  <si>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</si>
  <si>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</si>
  <si>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</si>
  <si>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</si>
  <si>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</si>
  <si>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</si>
  <si>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</si>
  <si>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</si>
  <si>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</si>
  <si>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</si>
  <si>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</si>
  <si>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</si>
  <si>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</si>
  <si>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</si>
  <si>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</si>
  <si>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</si>
  <si>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</si>
  <si>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</si>
  <si>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</si>
  <si>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</si>
  <si>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</si>
  <si>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</si>
  <si>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</si>
  <si>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</si>
  <si>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</si>
  <si>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</si>
  <si>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</si>
  <si>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</si>
  <si>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</si>
  <si>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</si>
  <si>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</si>
  <si>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</si>
  <si>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</si>
  <si>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</si>
  <si>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</si>
  <si>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</si>
  <si>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</si>
  <si>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</si>
  <si>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</si>
  <si>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</si>
  <si>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</si>
  <si>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</si>
  <si>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</si>
  <si>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</si>
  <si>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</si>
  <si>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</si>
  <si>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</si>
  <si>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</si>
  <si>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</si>
  <si>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</si>
  <si>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</si>
  <si>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</si>
  <si>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</si>
  <si>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</si>
  <si>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</si>
  <si>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</si>
  <si>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</si>
  <si>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</si>
  <si>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</si>
  <si>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</si>
  <si>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</si>
  <si>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</si>
  <si>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</si>
  <si>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</si>
  <si>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</si>
  <si>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</si>
  <si>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</si>
  <si>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</si>
  <si>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</si>
  <si>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</si>
  <si>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</si>
  <si>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</si>
  <si>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</si>
  <si>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</si>
  <si>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</si>
  <si>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</si>
  <si>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</si>
  <si>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</si>
  <si>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</si>
  <si>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</si>
  <si>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</si>
  <si>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</si>
  <si>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</si>
  <si>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</si>
  <si>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</si>
  <si>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</si>
  <si>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</si>
  <si>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</si>
  <si>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</si>
  <si>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</si>
  <si>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</si>
  <si>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</si>
  <si>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</si>
  <si>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</si>
  <si>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</si>
  <si>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</si>
  <si>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</si>
  <si>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</si>
  <si>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</si>
  <si>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</si>
  <si>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</si>
  <si>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</si>
  <si>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</si>
  <si>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</si>
  <si>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</si>
  <si>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</si>
  <si>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</si>
  <si>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</si>
  <si>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</si>
  <si>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</si>
  <si>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</si>
  <si>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</si>
  <si>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</si>
  <si>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</si>
  <si>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</si>
  <si>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</si>
  <si>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</si>
  <si>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</si>
  <si>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</si>
  <si>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</si>
  <si>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</si>
  <si>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</si>
  <si>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</si>
  <si>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</si>
  <si>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</si>
  <si>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</si>
  <si>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</si>
  <si>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</si>
  <si>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</si>
  <si>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</si>
  <si>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</si>
  <si>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</si>
  <si>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</si>
  <si>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</si>
  <si>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</si>
  <si>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</si>
  <si>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</si>
  <si>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</si>
  <si>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</si>
  <si>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</si>
  <si>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</si>
  <si>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</si>
  <si>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</si>
  <si>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</si>
  <si>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</si>
  <si>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</si>
  <si>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</si>
  <si>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</si>
  <si>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</si>
  <si>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</si>
  <si>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</si>
  <si>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</si>
  <si>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</si>
  <si>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</si>
  <si>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</si>
  <si>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</si>
  <si>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</si>
  <si>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</si>
  <si>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</si>
  <si>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</si>
  <si>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</si>
  <si>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</si>
  <si>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</si>
  <si>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</si>
  <si>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</si>
  <si>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</si>
  <si>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</si>
  <si>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</si>
  <si>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</si>
  <si>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</si>
  <si>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</si>
  <si>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</si>
  <si>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</si>
  <si>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</si>
  <si>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</si>
  <si>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</si>
  <si>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</si>
  <si>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</si>
  <si>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</si>
  <si>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</si>
  <si>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</si>
  <si>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</si>
  <si>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</si>
  <si>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</si>
  <si>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</si>
  <si>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</si>
  <si>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</si>
  <si>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</si>
  <si>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</si>
  <si>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</si>
  <si>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</si>
  <si>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</si>
  <si>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</si>
  <si>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</si>
  <si>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</si>
  <si>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</si>
  <si>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</si>
  <si>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</si>
  <si>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</si>
  <si>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</si>
  <si>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</si>
  <si>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</si>
  <si>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</si>
  <si>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</si>
  <si>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</si>
  <si>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</si>
  <si>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</si>
  <si>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</si>
  <si>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</si>
  <si>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</si>
  <si>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</si>
  <si>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</si>
  <si>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</si>
  <si>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</si>
  <si>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</si>
  <si>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</si>
  <si>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</si>
  <si>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</si>
  <si>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</si>
  <si>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</si>
  <si>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</si>
  <si>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</si>
  <si>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</si>
  <si>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</si>
  <si>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</si>
  <si>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</si>
  <si>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</si>
  <si>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</si>
  <si>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</si>
  <si>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</si>
  <si>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</si>
  <si>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</si>
  <si>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</si>
  <si>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</si>
  <si>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</si>
  <si>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</si>
  <si>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</si>
  <si>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</si>
  <si>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</si>
  <si>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</si>
  <si>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</si>
  <si>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</si>
  <si>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</si>
  <si>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</si>
  <si>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</si>
  <si>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</si>
  <si>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</si>
  <si>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</si>
  <si>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</si>
  <si>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</si>
  <si>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</si>
  <si>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</si>
  <si>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</si>
  <si>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</si>
  <si>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</si>
  <si>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</si>
  <si>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</si>
  <si>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</si>
  <si>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</si>
  <si>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</si>
  <si>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</si>
  <si>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</si>
  <si>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</si>
  <si>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</si>
  <si>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</si>
  <si>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</si>
  <si>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</si>
  <si>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</si>
  <si>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</si>
  <si>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</si>
  <si>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</si>
  <si>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</si>
  <si>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</si>
  <si>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</si>
  <si>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</si>
  <si>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</si>
  <si>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</si>
  <si>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</si>
  <si>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</si>
  <si>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</si>
  <si>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</si>
  <si>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</si>
  <si>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</si>
  <si>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</si>
  <si>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</si>
  <si>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</si>
  <si>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</si>
  <si>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</si>
  <si>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</si>
  <si>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</si>
  <si>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</si>
  <si>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</si>
  <si>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</si>
  <si>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</si>
  <si>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</si>
  <si>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</si>
  <si>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</si>
  <si>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</si>
  <si>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</si>
  <si>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</si>
  <si>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</si>
  <si>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</si>
  <si>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</si>
  <si>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</si>
  <si>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</si>
  <si>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</si>
  <si>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</si>
  <si>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</si>
  <si>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</si>
  <si>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</si>
  <si>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</si>
  <si>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</si>
  <si>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</si>
  <si>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</si>
  <si>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</si>
  <si>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</si>
  <si>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</si>
  <si>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</si>
  <si>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</si>
  <si>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</si>
  <si>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</si>
  <si>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</si>
  <si>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</si>
  <si>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</si>
  <si>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</si>
  <si>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</si>
  <si>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</si>
  <si>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</si>
  <si>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</si>
  <si>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</si>
  <si>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</si>
  <si>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</si>
  <si>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</si>
  <si>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</si>
  <si>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</si>
  <si>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</si>
  <si>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</si>
  <si>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</si>
  <si>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</si>
  <si>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</si>
  <si>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</si>
  <si>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</si>
  <si>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</si>
  <si>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</si>
  <si>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</si>
  <si>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</si>
  <si>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</si>
  <si>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</si>
  <si>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</si>
  <si>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</si>
  <si>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</si>
  <si>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</si>
  <si>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</si>
  <si>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</si>
  <si>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</si>
  <si>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</si>
  <si>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</si>
  <si>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</si>
  <si>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</si>
  <si>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</si>
  <si>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</si>
  <si>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</si>
  <si>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</si>
  <si>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</si>
  <si>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</si>
  <si>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</si>
  <si>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</si>
  <si>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</si>
  <si>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</si>
  <si>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</si>
  <si>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</si>
  <si>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</si>
  <si>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</si>
  <si>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</si>
  <si>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</si>
  <si>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</si>
  <si>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</si>
  <si>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</si>
  <si>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</si>
  <si>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</si>
  <si>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</si>
  <si>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</si>
  <si>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</si>
  <si>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</si>
  <si>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</si>
  <si>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</si>
  <si>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</si>
  <si>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</si>
  <si>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</si>
  <si>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</si>
  <si>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</si>
  <si>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</si>
  <si>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</si>
  <si>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</si>
  <si>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</si>
  <si>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</si>
  <si>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</si>
  <si>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</si>
  <si>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</si>
  <si>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</si>
  <si>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</si>
  <si>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</si>
  <si>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</si>
  <si>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</si>
  <si>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</si>
  <si>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</si>
  <si>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</si>
  <si>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</si>
  <si>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</si>
  <si>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</si>
  <si>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</si>
  <si>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</si>
  <si>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</si>
  <si>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</si>
  <si>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</si>
  <si>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</si>
  <si>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</si>
  <si>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</si>
  <si>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</si>
  <si>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</si>
  <si>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</si>
  <si>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</si>
  <si>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</si>
  <si>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</si>
  <si>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</si>
  <si>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</si>
  <si>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</si>
  <si>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</si>
  <si>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</si>
  <si>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</si>
  <si>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</si>
  <si>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</si>
  <si>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</si>
  <si>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</si>
  <si>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</si>
  <si>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</si>
  <si>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</si>
  <si>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</si>
  <si>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</si>
  <si>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</si>
  <si>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</si>
  <si>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</si>
  <si>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</si>
  <si>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</si>
  <si>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</si>
  <si>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</si>
  <si>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</si>
  <si>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</si>
  <si>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</si>
  <si>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</si>
  <si>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</si>
  <si>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</si>
  <si>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</si>
  <si>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</si>
  <si>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</si>
  <si>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</si>
  <si>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</si>
  <si>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</si>
  <si>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</si>
  <si>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</si>
  <si>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</si>
  <si>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</si>
  <si>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</si>
  <si>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</si>
  <si>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</si>
  <si>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</si>
  <si>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</si>
  <si>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</si>
  <si>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</si>
  <si>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</si>
  <si>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</si>
  <si>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</si>
  <si>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</si>
  <si>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</si>
  <si>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</si>
  <si>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</si>
  <si>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</si>
  <si>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</si>
  <si>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</si>
  <si>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</si>
  <si>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</si>
  <si>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</si>
  <si>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</si>
  <si>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</si>
  <si>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</si>
  <si>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</si>
  <si>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</si>
  <si>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</si>
  <si>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</si>
  <si>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</si>
  <si>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</si>
  <si>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</si>
  <si>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</si>
  <si>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</si>
  <si>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</si>
  <si>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</si>
  <si>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</si>
  <si>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</si>
  <si>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</si>
  <si>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</si>
  <si>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</si>
  <si>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</si>
  <si>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</si>
  <si>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</si>
  <si>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</si>
  <si>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</si>
  <si>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</si>
  <si>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</si>
  <si>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</si>
  <si>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</si>
  <si>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</si>
  <si>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</si>
  <si>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</si>
  <si>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</si>
  <si>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</si>
  <si>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</si>
  <si>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</si>
  <si>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</si>
  <si>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</si>
  <si>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</si>
  <si>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</si>
  <si>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</si>
  <si>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</si>
  <si>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</si>
  <si>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</si>
  <si>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</si>
  <si>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</si>
  <si>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</si>
  <si>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</si>
  <si>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</si>
  <si>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</si>
  <si>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</si>
  <si>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</si>
  <si>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</si>
  <si>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</si>
  <si>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</si>
  <si>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</si>
  <si>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</si>
  <si>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</si>
  <si>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</si>
  <si>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</si>
  <si>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</si>
  <si>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</si>
  <si>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</si>
  <si>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</si>
  <si>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</si>
  <si>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</si>
  <si>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</si>
  <si>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</si>
  <si>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</si>
  <si>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</si>
  <si>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</si>
  <si>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</si>
  <si>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</si>
  <si>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</si>
  <si>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</si>
  <si>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</si>
  <si>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</si>
  <si>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</si>
  <si>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</si>
  <si>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</si>
  <si>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</si>
  <si>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</si>
  <si>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</si>
  <si>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</si>
  <si>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</si>
  <si>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</si>
  <si>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</si>
  <si>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</si>
  <si>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</si>
  <si>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</si>
  <si>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</si>
  <si>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</si>
  <si>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</si>
  <si>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</si>
  <si>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</si>
  <si>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</si>
  <si>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</si>
  <si>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</si>
  <si>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</si>
  <si>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</si>
  <si>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</si>
  <si>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</si>
  <si>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</si>
  <si>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</si>
  <si>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</si>
  <si>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</si>
  <si>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</si>
  <si>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</si>
  <si>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</si>
  <si>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</si>
  <si>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</si>
  <si>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</si>
  <si>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</si>
  <si>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</si>
  <si>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</si>
  <si>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</si>
  <si>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</si>
  <si>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</si>
  <si>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</si>
  <si>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</si>
  <si>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</si>
  <si>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</si>
  <si>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</si>
  <si>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</si>
  <si>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</si>
  <si>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</si>
  <si>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</si>
  <si>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</si>
  <si>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</si>
  <si>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</si>
  <si>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</si>
  <si>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</si>
  <si>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</si>
  <si>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</si>
  <si>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</si>
  <si>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</si>
  <si>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</si>
  <si>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</si>
  <si>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</si>
  <si>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</si>
  <si>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</si>
  <si>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</si>
  <si>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</si>
  <si>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</si>
  <si>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</si>
  <si>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</si>
  <si>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</si>
  <si>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</si>
  <si>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</si>
  <si>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</si>
  <si>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</si>
  <si>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</si>
  <si>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</si>
  <si>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</si>
  <si>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</si>
  <si>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</si>
  <si>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</si>
  <si>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</si>
  <si>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</si>
  <si>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</si>
  <si>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</si>
  <si>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</si>
  <si>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</si>
  <si>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</si>
  <si>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</si>
  <si>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</si>
  <si>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</si>
  <si>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</si>
  <si>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</si>
  <si>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</si>
  <si>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</si>
  <si>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</si>
  <si>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</si>
  <si>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</si>
  <si>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</si>
  <si>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</si>
  <si>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</si>
  <si>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</si>
  <si>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</si>
  <si>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</si>
  <si>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</si>
  <si>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</si>
  <si>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</si>
  <si>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</si>
  <si>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</si>
  <si>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</si>
  <si>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</si>
  <si>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</si>
  <si>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</si>
  <si>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</si>
  <si>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</si>
  <si>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</si>
  <si>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</si>
  <si>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</si>
  <si>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</si>
  <si>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</si>
  <si>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</si>
  <si>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</si>
  <si>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</si>
  <si>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</si>
  <si>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</si>
  <si>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</si>
  <si>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</si>
  <si>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</si>
  <si>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</si>
  <si>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</si>
  <si>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</si>
  <si>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</si>
  <si>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</si>
  <si>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</si>
  <si>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</si>
  <si>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</si>
  <si>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</si>
  <si>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</si>
  <si>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</si>
  <si>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</si>
  <si>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</si>
  <si>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</si>
  <si>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</si>
  <si>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</si>
  <si>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</si>
  <si>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</si>
  <si>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</si>
  <si>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</si>
  <si>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</si>
  <si>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</si>
  <si>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</si>
  <si>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</si>
  <si>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</si>
  <si>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</si>
  <si>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</si>
  <si>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</si>
  <si>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</si>
  <si>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</si>
  <si>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</si>
  <si>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</si>
  <si>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</si>
  <si>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</si>
  <si>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</si>
  <si>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</si>
  <si>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</si>
  <si>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</si>
  <si>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</si>
  <si>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</si>
  <si>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</si>
  <si>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</si>
  <si>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</si>
  <si>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</si>
  <si>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</si>
  <si>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</si>
  <si>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</si>
  <si>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</si>
  <si>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</si>
  <si>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</si>
  <si>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</si>
  <si>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</si>
  <si>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</si>
  <si>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</si>
  <si>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</si>
  <si>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</si>
  <si>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</si>
  <si>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</si>
  <si>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</si>
  <si>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</si>
  <si>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</si>
  <si>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</si>
  <si>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</si>
  <si>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</si>
  <si>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</si>
  <si>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</si>
  <si>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</si>
  <si>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</si>
  <si>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</si>
  <si>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</si>
  <si>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</si>
  <si>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</si>
  <si>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</si>
  <si>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</si>
  <si>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</si>
  <si>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</si>
  <si>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</si>
  <si>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</si>
  <si>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</si>
  <si>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</si>
  <si>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</si>
  <si>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</si>
  <si>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</si>
  <si>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</si>
  <si>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</si>
  <si>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</si>
  <si>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</si>
  <si>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</si>
  <si>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</si>
  <si>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</si>
  <si>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</si>
  <si>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</si>
  <si>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</si>
  <si>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</si>
  <si>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</si>
  <si>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</si>
  <si>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</si>
  <si>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</si>
  <si>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</si>
  <si>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</si>
  <si>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</si>
  <si>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</si>
  <si>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</si>
  <si>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</si>
  <si>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</si>
  <si>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</si>
  <si>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</si>
  <si>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</si>
  <si>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</si>
  <si>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</si>
  <si>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</si>
  <si>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</si>
  <si>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</si>
  <si>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</si>
  <si>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</si>
  <si>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</si>
  <si>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</si>
  <si>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</si>
  <si>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</si>
  <si>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</si>
  <si>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</si>
  <si>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</si>
  <si>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</si>
  <si>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</si>
  <si>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</si>
  <si>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</si>
  <si>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</si>
  <si>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</si>
  <si>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</si>
  <si>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</si>
  <si>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</si>
  <si>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</si>
  <si>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</si>
  <si>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</si>
  <si>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</si>
  <si>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</si>
  <si>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</si>
  <si>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</si>
  <si>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</si>
  <si>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</si>
  <si>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</si>
  <si>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</si>
  <si>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</si>
  <si>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</si>
  <si>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</si>
  <si>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</si>
  <si>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</si>
  <si>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</si>
  <si>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</si>
  <si>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</si>
  <si>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</si>
  <si>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</si>
  <si>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</si>
  <si>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</si>
  <si>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</si>
  <si>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</si>
  <si>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</si>
  <si>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</si>
  <si>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</si>
  <si>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</si>
  <si>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</si>
  <si>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</si>
  <si>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</si>
  <si>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</si>
  <si>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</si>
  <si>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</si>
  <si>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</si>
  <si>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</si>
  <si>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</si>
  <si>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</si>
  <si>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</si>
  <si>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</si>
  <si>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</si>
  <si>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</si>
  <si>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</si>
  <si>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</si>
  <si>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</si>
  <si>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</si>
  <si>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</si>
  <si>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</si>
  <si>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</si>
  <si>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</si>
  <si>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</si>
  <si>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</si>
  <si>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</si>
  <si>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</si>
  <si>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</si>
  <si>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</si>
  <si>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</si>
  <si>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</si>
  <si>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</si>
  <si>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</si>
  <si>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</si>
  <si>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</si>
  <si>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</si>
  <si>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</si>
  <si>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</si>
  <si>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</si>
  <si>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</si>
  <si>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</si>
  <si>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</si>
  <si>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</si>
  <si>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</si>
  <si>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</si>
  <si>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</si>
  <si>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</si>
  <si>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</si>
  <si>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</si>
  <si>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</si>
  <si>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</si>
  <si>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</si>
  <si>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</si>
  <si>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</si>
  <si>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</si>
  <si>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</si>
  <si>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</si>
  <si>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</si>
  <si>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</si>
  <si>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</si>
  <si>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</si>
  <si>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</si>
  <si>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</si>
  <si>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</si>
  <si>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</si>
  <si>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</si>
  <si>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</si>
  <si>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</si>
  <si>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</si>
  <si>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</si>
  <si>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</si>
  <si>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</si>
  <si>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</si>
  <si>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</si>
  <si>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</si>
  <si>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</si>
  <si>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</si>
  <si>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</si>
  <si>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</si>
  <si>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</si>
  <si>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</si>
  <si>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</si>
  <si>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</si>
  <si>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</si>
  <si>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</si>
  <si>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</si>
  <si>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</si>
  <si>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</si>
  <si>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</si>
  <si>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</si>
  <si>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</si>
  <si>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</si>
  <si>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</si>
  <si>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</si>
  <si>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</si>
  <si>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</si>
  <si>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</si>
  <si>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</si>
  <si>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</si>
  <si>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</si>
  <si>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</si>
  <si>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</si>
  <si>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</si>
  <si>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</si>
  <si>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</si>
  <si>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</si>
  <si>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</si>
  <si>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</si>
  <si>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</si>
  <si>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</si>
  <si>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</si>
  <si>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</si>
  <si>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</si>
  <si>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</si>
  <si>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</si>
  <si>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</si>
  <si>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</si>
  <si>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</si>
  <si>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</si>
  <si>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</si>
  <si>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</si>
  <si>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</si>
  <si>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</si>
  <si>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</si>
  <si>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</si>
  <si>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</si>
  <si>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</si>
  <si>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</si>
  <si>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</si>
  <si>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</si>
  <si>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</si>
  <si>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</si>
  <si>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</si>
  <si>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</si>
  <si>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</si>
  <si>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</si>
  <si>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</si>
  <si>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</si>
  <si>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</si>
  <si>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</si>
  <si>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</si>
  <si>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</si>
  <si>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</si>
  <si>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</si>
  <si>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</si>
  <si>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</si>
  <si>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</si>
  <si>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</si>
  <si>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</si>
  <si>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</si>
  <si>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</si>
  <si>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</si>
  <si>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</si>
  <si>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</si>
  <si>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</si>
  <si>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</si>
  <si>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</si>
  <si>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</si>
  <si>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</si>
  <si>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</si>
  <si>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</si>
  <si>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</si>
  <si>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</si>
  <si>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</si>
  <si>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</si>
  <si>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</si>
  <si>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</si>
  <si>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</si>
  <si>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</si>
  <si>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</si>
  <si>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</si>
  <si>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</si>
  <si>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</si>
  <si>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</si>
  <si>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</si>
  <si>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</si>
  <si>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</si>
  <si>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</si>
  <si>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</si>
  <si>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</si>
  <si>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</si>
  <si>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</si>
  <si>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</si>
  <si>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</si>
  <si>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</si>
  <si>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</si>
  <si>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</si>
  <si>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</si>
  <si>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</si>
  <si>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</si>
  <si>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</si>
  <si>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</si>
  <si>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</si>
  <si>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</si>
  <si>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</si>
  <si>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</si>
  <si>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</si>
  <si>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</si>
  <si>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</si>
  <si>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</si>
  <si>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</si>
  <si>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</si>
  <si>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</si>
  <si>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</si>
  <si>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</si>
  <si>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</si>
  <si>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</si>
  <si>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</si>
  <si>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</si>
  <si>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</si>
  <si>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</si>
  <si>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</si>
  <si>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</si>
  <si>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</si>
  <si>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</si>
  <si>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</si>
  <si>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</si>
  <si>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</si>
  <si>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</si>
  <si>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</si>
  <si>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</si>
  <si>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</si>
  <si>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</si>
  <si>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</si>
  <si>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</si>
  <si>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</si>
  <si>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</si>
  <si>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</si>
  <si>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</si>
  <si>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</si>
  <si>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</si>
  <si>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</si>
  <si>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</si>
  <si>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</si>
  <si>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</si>
  <si>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</si>
  <si>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</si>
  <si>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</si>
  <si>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</si>
  <si>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</si>
  <si>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</si>
  <si>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</si>
  <si>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</si>
  <si>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</si>
  <si>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</si>
  <si>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</si>
  <si>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</si>
  <si>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</si>
  <si>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</si>
  <si>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</si>
  <si>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</si>
  <si>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</si>
  <si>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</si>
  <si>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</si>
  <si>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</si>
  <si>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</si>
  <si>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</si>
  <si>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</si>
  <si>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</si>
  <si>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</si>
  <si>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</si>
  <si>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</si>
  <si>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</si>
  <si>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</si>
  <si>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</si>
  <si>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</si>
  <si>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</si>
  <si>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</si>
  <si>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</si>
  <si>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</si>
  <si>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</si>
  <si>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</si>
  <si>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</si>
  <si>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</si>
  <si>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</si>
  <si>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</si>
  <si>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</si>
  <si>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</si>
  <si>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</si>
  <si>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</si>
  <si>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</si>
  <si>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</si>
  <si>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</si>
  <si>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</si>
  <si>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</si>
  <si>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</si>
  <si>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</si>
  <si>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</si>
  <si>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</si>
  <si>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</si>
  <si>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</si>
  <si>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</si>
  <si>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</si>
  <si>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</si>
  <si>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</si>
  <si>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</si>
  <si>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</si>
  <si>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</si>
  <si>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</si>
  <si>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</si>
  <si>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</si>
  <si>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</si>
  <si>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</si>
  <si>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</si>
  <si>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</si>
  <si>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</si>
  <si>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</si>
  <si>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</si>
  <si>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</si>
  <si>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</si>
  <si>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</si>
  <si>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</si>
  <si>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</si>
  <si>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</si>
  <si>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</si>
  <si>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</si>
  <si>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</si>
  <si>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</si>
  <si>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</si>
  <si>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</si>
  <si>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</si>
  <si>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</si>
  <si>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</si>
  <si>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</si>
  <si>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</si>
  <si>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</si>
  <si>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</si>
  <si>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</si>
  <si>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</si>
  <si>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</si>
  <si>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</si>
  <si>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</si>
  <si>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</si>
  <si>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</si>
  <si>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</si>
  <si>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</si>
  <si>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</si>
  <si>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</si>
  <si>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</si>
  <si>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</si>
  <si>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</si>
  <si>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</si>
  <si>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</si>
  <si>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</si>
  <si>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</si>
  <si>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</si>
  <si>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</si>
  <si>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</si>
  <si>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</si>
  <si>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</si>
  <si>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</si>
  <si>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</si>
  <si>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</si>
  <si>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</si>
  <si>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</si>
  <si>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</si>
  <si>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</si>
  <si>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</si>
  <si>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</si>
  <si>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</si>
  <si>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</si>
  <si>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</si>
  <si>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</si>
  <si>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</si>
  <si>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</si>
  <si>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</si>
  <si>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</si>
  <si>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</si>
  <si>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</si>
  <si>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</si>
  <si>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</si>
  <si>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</si>
  <si>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</si>
  <si>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</si>
  <si>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</si>
  <si>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</si>
  <si>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</si>
  <si>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</si>
  <si>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</si>
  <si>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</si>
  <si>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</si>
  <si>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</si>
  <si>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</si>
  <si>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</si>
  <si>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</si>
  <si>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</si>
  <si>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</si>
  <si>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</si>
  <si>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</si>
  <si>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</si>
  <si>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</si>
  <si>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</si>
  <si>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</si>
  <si>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</si>
  <si>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</si>
  <si>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</si>
  <si>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</si>
  <si>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</si>
  <si>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</si>
  <si>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</si>
  <si>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</si>
  <si>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</si>
  <si>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</si>
  <si>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</si>
  <si>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</si>
  <si>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</si>
  <si>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</si>
  <si>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</si>
  <si>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</si>
  <si>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</si>
  <si>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</si>
  <si>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</si>
  <si>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</si>
  <si>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</si>
  <si>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</si>
  <si>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</si>
  <si>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</si>
  <si>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</si>
  <si>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</si>
  <si>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</si>
  <si>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</si>
  <si>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</si>
  <si>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</si>
  <si>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</si>
  <si>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</si>
  <si>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</si>
  <si>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</si>
  <si>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</si>
  <si>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</si>
  <si>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</si>
  <si>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</si>
  <si>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</si>
  <si>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</si>
  <si>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</si>
  <si>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</si>
  <si>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</si>
  <si>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</si>
  <si>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</si>
  <si>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</si>
  <si>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</si>
  <si>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</si>
  <si>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</si>
  <si>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</si>
  <si>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</si>
  <si>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</si>
  <si>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</si>
  <si>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</si>
  <si>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</si>
  <si>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</si>
  <si>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</si>
  <si>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</si>
  <si>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</si>
  <si>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</si>
  <si>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</si>
  <si>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</si>
  <si>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</si>
  <si>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</si>
  <si>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</si>
  <si>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</si>
  <si>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</si>
  <si>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</si>
  <si>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</si>
  <si>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</si>
  <si>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</si>
  <si>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</si>
  <si>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</si>
  <si>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</si>
  <si>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</si>
  <si>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</si>
  <si>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</si>
  <si>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</si>
  <si>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</si>
  <si>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</si>
  <si>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</si>
  <si>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</si>
  <si>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</si>
  <si>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</si>
  <si>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</si>
  <si>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</si>
  <si>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</si>
  <si>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</si>
  <si>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</si>
  <si>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</si>
  <si>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</si>
  <si>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</si>
  <si>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</si>
  <si>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</si>
  <si>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</si>
  <si>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</si>
  <si>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</si>
  <si>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</si>
  <si>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</si>
  <si>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</si>
  <si>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</si>
  <si>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</si>
  <si>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</si>
  <si>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</si>
  <si>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</si>
  <si>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</si>
  <si>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</si>
  <si>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</si>
  <si>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</si>
  <si>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</si>
  <si>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</si>
  <si>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</si>
  <si>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</si>
  <si>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</si>
  <si>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</si>
  <si>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</si>
  <si>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</si>
  <si>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</si>
  <si>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</si>
  <si>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</si>
  <si>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</si>
  <si>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</si>
  <si>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</si>
  <si>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</si>
  <si>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</si>
  <si>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</si>
  <si>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</si>
  <si>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</si>
  <si>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</si>
  <si>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</si>
  <si>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</si>
  <si>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</si>
  <si>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</si>
  <si>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</si>
  <si>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</si>
  <si>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</si>
  <si>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</si>
  <si>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</si>
  <si>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</si>
  <si>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</si>
  <si>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</si>
  <si>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</si>
  <si>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</si>
  <si>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</si>
  <si>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</si>
  <si>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</si>
  <si>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</si>
  <si>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</si>
  <si>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</si>
  <si>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</si>
  <si>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</si>
  <si>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</si>
  <si>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</si>
  <si>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</si>
  <si>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</si>
  <si>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</si>
  <si>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</si>
  <si>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</si>
  <si>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</si>
  <si>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</si>
  <si>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</si>
  <si>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</si>
  <si>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</si>
  <si>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</si>
  <si>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</si>
  <si>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</si>
  <si>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</si>
  <si>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</si>
  <si>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</si>
  <si>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</si>
  <si>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</si>
  <si>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</si>
  <si>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</si>
  <si>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</si>
  <si>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</si>
  <si>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</si>
  <si>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</si>
  <si>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</si>
  <si>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</si>
  <si>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</si>
  <si>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</si>
  <si>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</si>
  <si>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</si>
  <si>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</si>
  <si>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</si>
  <si>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</si>
  <si>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</si>
  <si>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</si>
  <si>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</si>
  <si>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</si>
  <si>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</si>
  <si>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</si>
  <si>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</si>
  <si>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</si>
  <si>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</si>
  <si>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</si>
  <si>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</si>
  <si>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</si>
  <si>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</si>
  <si>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</si>
  <si>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</si>
  <si>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</si>
  <si>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</si>
  <si>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</si>
  <si>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</si>
  <si>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</si>
  <si>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</si>
  <si>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</si>
  <si>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</si>
  <si>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</si>
  <si>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</si>
  <si>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</si>
  <si>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</si>
  <si>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</si>
  <si>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</si>
  <si>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</si>
  <si>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</si>
  <si>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</si>
  <si>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</si>
  <si>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</si>
  <si>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</si>
  <si>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</si>
  <si>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</si>
  <si>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</si>
  <si>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</si>
  <si>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</si>
  <si>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</si>
  <si>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</si>
  <si>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</si>
  <si>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</si>
  <si>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</si>
  <si>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</si>
  <si>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</si>
  <si>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</si>
  <si>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</si>
  <si>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</si>
  <si>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</si>
  <si>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</si>
  <si>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</si>
  <si>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</si>
  <si>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</si>
  <si>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</si>
  <si>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</si>
  <si>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</si>
  <si>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</si>
  <si>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</si>
  <si>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</si>
  <si>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</si>
  <si>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</si>
  <si>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</si>
  <si>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</si>
  <si>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</si>
  <si>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</si>
  <si>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</si>
  <si>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</si>
  <si>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</si>
  <si>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</si>
  <si>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</si>
  <si>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</si>
  <si>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</si>
  <si>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</si>
  <si>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</si>
  <si>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</si>
  <si>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</si>
  <si>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</si>
  <si>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</si>
  <si>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</si>
  <si>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</si>
  <si>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</si>
  <si>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</si>
  <si>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</si>
  <si>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</si>
  <si>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</si>
  <si>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</si>
  <si>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</si>
  <si>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</si>
  <si>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</si>
  <si>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</si>
  <si>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</si>
  <si>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</si>
  <si>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</si>
  <si>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</si>
  <si>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</si>
  <si>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</si>
  <si>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</si>
  <si>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</si>
  <si>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</si>
  <si>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</si>
  <si>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</si>
  <si>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</si>
  <si>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</si>
  <si>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</si>
  <si>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</si>
  <si>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</si>
  <si>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</si>
  <si>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</si>
  <si>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</si>
  <si>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</si>
  <si>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</si>
  <si>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</si>
  <si>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</si>
  <si>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</si>
  <si>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</si>
  <si>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</si>
  <si>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</si>
  <si>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</si>
  <si>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</si>
  <si>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</si>
  <si>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</si>
  <si>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</si>
  <si>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</si>
  <si>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</si>
  <si>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</si>
  <si>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</si>
  <si>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</si>
  <si>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</si>
  <si>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</si>
  <si>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</si>
  <si>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</si>
  <si>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</si>
  <si>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</si>
  <si>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</si>
  <si>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</si>
  <si>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</si>
  <si>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</si>
  <si>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</si>
  <si>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</si>
  <si>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</si>
  <si>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</si>
  <si>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</si>
  <si>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</si>
  <si>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</si>
  <si>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</si>
  <si>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</si>
  <si>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</si>
  <si>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</si>
  <si>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</si>
  <si>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</si>
  <si>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</si>
  <si>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</si>
  <si>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</si>
  <si>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</si>
  <si>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</si>
  <si>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</si>
  <si>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</si>
  <si>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</si>
  <si>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</si>
  <si>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</si>
  <si>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</si>
  <si>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</si>
  <si>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</si>
  <si>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</si>
  <si>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</si>
  <si>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</si>
  <si>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</si>
  <si>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</si>
  <si>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</si>
  <si>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</si>
  <si>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</si>
  <si>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</si>
  <si>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</si>
  <si>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</si>
  <si>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</si>
  <si>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</si>
  <si>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</si>
  <si>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</si>
  <si>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</si>
  <si>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</si>
  <si>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</si>
  <si>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</si>
  <si>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</si>
  <si>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</si>
  <si>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</si>
  <si>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</si>
  <si>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</si>
  <si>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</si>
  <si>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</si>
  <si>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</si>
  <si>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</si>
  <si>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</si>
  <si>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</si>
  <si>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</si>
  <si>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</si>
  <si>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</si>
  <si>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</si>
  <si>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</si>
  <si>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</si>
  <si>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</si>
  <si>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</si>
  <si>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</si>
  <si>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</si>
  <si>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</si>
  <si>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</si>
  <si>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</si>
  <si>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</si>
  <si>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</si>
  <si>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</si>
  <si>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</si>
  <si>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</si>
  <si>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</si>
  <si>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</si>
  <si>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</si>
  <si>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</si>
  <si>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</si>
  <si>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</si>
  <si>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</si>
  <si>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</si>
  <si>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</si>
  <si>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</si>
  <si>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</si>
  <si>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</si>
  <si>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</si>
  <si>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</si>
  <si>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</si>
  <si>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</si>
  <si>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</si>
  <si>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</si>
  <si>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</si>
  <si>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</si>
  <si>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</si>
  <si>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</si>
  <si>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</si>
  <si>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</si>
  <si>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</si>
  <si>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</si>
  <si>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</si>
  <si>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</si>
  <si>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</si>
  <si>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</si>
  <si>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</si>
  <si>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</si>
  <si>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</si>
  <si>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</si>
  <si>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</si>
  <si>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</si>
  <si>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</si>
  <si>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</si>
  <si>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</si>
  <si>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</si>
  <si>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</si>
  <si>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</si>
  <si>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</si>
  <si>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</si>
  <si>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</si>
  <si>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</si>
  <si>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</si>
  <si>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</si>
  <si>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</si>
  <si>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</si>
  <si>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</si>
  <si>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</si>
  <si>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</si>
  <si>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</si>
  <si>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</si>
  <si>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</si>
  <si>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</si>
  <si>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</si>
  <si>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</si>
  <si>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</si>
  <si>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</si>
  <si>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</si>
  <si>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</si>
  <si>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</si>
  <si>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</si>
  <si>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</si>
  <si>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</si>
  <si>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</si>
  <si>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</si>
  <si>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</si>
  <si>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</si>
  <si>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</si>
  <si>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</si>
  <si>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</si>
  <si>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</si>
  <si>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</si>
  <si>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</si>
  <si>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</si>
  <si>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</si>
  <si>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</si>
  <si>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</si>
  <si>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</si>
  <si>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</si>
  <si>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</si>
  <si>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</si>
  <si>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</si>
  <si>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</si>
  <si>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</si>
  <si>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</si>
  <si>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</si>
  <si>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</si>
  <si>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</si>
  <si>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</si>
  <si>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</si>
  <si>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</si>
  <si>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</si>
  <si>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</si>
  <si>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</si>
  <si>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</si>
  <si>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</si>
  <si>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</si>
  <si>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</si>
  <si>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</si>
  <si>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</si>
  <si>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</si>
  <si>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</si>
  <si>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</si>
  <si>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</si>
  <si>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</si>
  <si>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</si>
  <si>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</si>
  <si>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</si>
  <si>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</si>
  <si>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</si>
  <si>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</si>
  <si>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</si>
  <si>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</si>
  <si>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</si>
  <si>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</si>
  <si>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</si>
  <si>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</si>
  <si>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</si>
  <si>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</si>
  <si>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</si>
  <si>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</si>
  <si>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</si>
  <si>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</si>
  <si>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</si>
  <si>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</si>
  <si>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</si>
  <si>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</si>
  <si>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</si>
  <si>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</si>
  <si>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</si>
  <si>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</si>
  <si>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</si>
  <si>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</si>
  <si>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</si>
  <si>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</si>
  <si>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</si>
  <si>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</si>
  <si>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</si>
  <si>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</si>
  <si>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</si>
  <si>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</si>
  <si>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</si>
  <si>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</si>
  <si>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</si>
  <si>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</si>
  <si>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</si>
  <si>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</si>
  <si>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</si>
  <si>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</si>
  <si>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</si>
  <si>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</si>
  <si>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</si>
  <si>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</si>
  <si>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</si>
  <si>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</si>
  <si>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</si>
  <si>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</si>
  <si>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</si>
  <si>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</si>
  <si>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</si>
  <si>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</si>
  <si>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</si>
  <si>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</si>
  <si>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</si>
  <si>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</si>
  <si>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</si>
  <si>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</si>
  <si>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</si>
  <si>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</si>
  <si>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</si>
  <si>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</si>
  <si>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</si>
  <si>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</si>
  <si>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</si>
  <si>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</si>
  <si>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</si>
  <si>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</si>
  <si>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</si>
  <si>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</si>
  <si>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</si>
  <si>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</si>
  <si>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</si>
  <si>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</si>
  <si>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</si>
  <si>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</si>
  <si>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</si>
  <si>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</si>
  <si>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</si>
  <si>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</si>
  <si>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</si>
  <si>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</si>
  <si>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</si>
  <si>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</si>
  <si>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</si>
  <si>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</si>
  <si>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</si>
  <si>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</si>
  <si>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</si>
  <si>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</si>
  <si>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</si>
  <si>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</si>
  <si>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</si>
  <si>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</si>
  <si>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</si>
  <si>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</si>
  <si>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</si>
  <si>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</si>
  <si>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</si>
  <si>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</si>
  <si>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</si>
  <si>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</si>
  <si>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</si>
  <si>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</si>
  <si>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</si>
  <si>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</si>
  <si>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</si>
  <si>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</si>
  <si>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</si>
  <si>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</si>
  <si>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</si>
  <si>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</si>
  <si>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</si>
  <si>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</si>
  <si>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</si>
  <si>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</si>
  <si>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</si>
  <si>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</si>
  <si>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</si>
  <si>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</si>
  <si>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</si>
  <si>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</si>
  <si>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</si>
  <si>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</si>
  <si>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</si>
  <si>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</si>
  <si>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</si>
  <si>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</si>
  <si>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</si>
  <si>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</si>
  <si>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</si>
  <si>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</si>
  <si>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</si>
  <si>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</si>
  <si>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</si>
  <si>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</si>
  <si>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</si>
  <si>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</si>
  <si>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</si>
  <si>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</si>
  <si>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</si>
  <si>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</si>
  <si>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</si>
  <si>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</si>
  <si>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</si>
  <si>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</si>
  <si>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</si>
  <si>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</si>
  <si>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</si>
  <si>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</si>
  <si>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</si>
  <si>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</si>
  <si>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</si>
  <si>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</si>
  <si>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</si>
  <si>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</si>
  <si>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</si>
  <si>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</si>
  <si>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</si>
  <si>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</si>
  <si>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</si>
  <si>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</si>
  <si>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</si>
  <si>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</si>
  <si>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</si>
  <si>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</si>
  <si>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</si>
  <si>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</si>
  <si>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</si>
  <si>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</si>
  <si>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</si>
  <si>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</si>
  <si>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</si>
  <si>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</si>
  <si>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</si>
  <si>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</si>
  <si>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</si>
  <si>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</si>
  <si>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</si>
  <si>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</si>
  <si>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</si>
  <si>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</si>
  <si>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</si>
  <si>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</si>
  <si>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</si>
  <si>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</si>
  <si>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</si>
  <si>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</si>
  <si>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</si>
  <si>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</si>
  <si>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</si>
  <si>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</si>
  <si>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</si>
  <si>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</si>
  <si>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</si>
  <si>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</si>
  <si>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</si>
  <si>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</si>
  <si>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</si>
  <si>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</si>
  <si>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</si>
  <si>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</si>
  <si>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</si>
  <si>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</si>
  <si>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</si>
  <si>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</si>
  <si>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</si>
  <si>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</si>
  <si>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</si>
  <si>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</si>
  <si>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</si>
  <si>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</si>
  <si>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</si>
  <si>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</si>
  <si>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</si>
  <si>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</si>
  <si>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</si>
  <si>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</si>
  <si>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</si>
  <si>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</si>
  <si>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</si>
  <si>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</si>
  <si>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</si>
  <si>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</si>
  <si>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</si>
  <si>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</si>
  <si>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</si>
  <si>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</si>
  <si>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</si>
  <si>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</si>
  <si>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</si>
  <si>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</si>
  <si>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</si>
  <si>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</si>
  <si>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</si>
  <si>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</si>
  <si>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</si>
  <si>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</si>
  <si>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</si>
  <si>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</si>
  <si>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</si>
  <si>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</si>
  <si>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</si>
  <si>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</si>
  <si>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</si>
  <si>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</si>
  <si>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</si>
  <si>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</si>
  <si>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</si>
  <si>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</si>
  <si>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</si>
  <si>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</si>
  <si>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</si>
  <si>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</si>
  <si>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</si>
  <si>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</si>
  <si>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</si>
  <si>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</si>
  <si>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</si>
  <si>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</si>
  <si>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</si>
  <si>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</si>
  <si>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</si>
  <si>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</si>
  <si>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</si>
  <si>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</si>
  <si>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</si>
  <si>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</si>
  <si>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</si>
  <si>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</si>
  <si>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</si>
  <si>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</si>
  <si>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</si>
  <si>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</si>
  <si>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</si>
  <si>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</si>
  <si>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</si>
  <si>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</si>
  <si>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</si>
  <si>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</si>
  <si>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</si>
  <si>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</si>
  <si>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</si>
  <si>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</si>
  <si>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</si>
  <si>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</si>
  <si>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</si>
  <si>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</si>
  <si>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</si>
  <si>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</si>
  <si>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</si>
  <si>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</si>
  <si>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</si>
  <si>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</si>
  <si>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</si>
  <si>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</si>
  <si>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</si>
  <si>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</si>
  <si>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</si>
  <si>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</si>
  <si>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</si>
  <si>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</si>
  <si>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</si>
  <si>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</si>
  <si>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</si>
  <si>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</si>
  <si>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</si>
  <si>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</si>
  <si>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</si>
  <si>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</si>
  <si>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</si>
  <si>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</si>
  <si>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</si>
  <si>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</si>
  <si>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</si>
  <si>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</si>
  <si>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</si>
  <si>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</si>
  <si>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</si>
  <si>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</si>
  <si>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</si>
  <si>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</si>
  <si>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</si>
  <si>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</si>
  <si>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</si>
  <si>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</si>
  <si>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</si>
  <si>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</si>
  <si>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</si>
  <si>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</si>
  <si>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</si>
  <si>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</si>
  <si>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</si>
  <si>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</si>
  <si>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</si>
  <si>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</si>
  <si>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</si>
  <si>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</si>
  <si>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</si>
  <si>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</si>
  <si>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</si>
  <si>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</si>
  <si>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</si>
  <si>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</si>
  <si>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</si>
  <si>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</si>
  <si>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</si>
  <si>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</si>
  <si>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</si>
  <si>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</si>
  <si>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</si>
  <si>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</si>
  <si>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</si>
  <si>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</si>
  <si>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</si>
  <si>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</si>
  <si>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</si>
  <si>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</si>
  <si>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</si>
  <si>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</si>
  <si>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</si>
  <si>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</si>
  <si>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</si>
  <si>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</si>
  <si>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</si>
  <si>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</si>
  <si>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</si>
  <si>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</si>
  <si>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</si>
  <si>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</si>
  <si>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</si>
  <si>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</si>
  <si>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</si>
  <si>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</si>
  <si>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</si>
  <si>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</si>
  <si>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</si>
  <si>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</si>
  <si>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</si>
  <si>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</si>
  <si>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</si>
  <si>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</si>
  <si>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</si>
  <si>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</si>
  <si>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</si>
  <si>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</si>
  <si>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</si>
  <si>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</si>
  <si>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</si>
  <si>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</si>
  <si>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</si>
  <si>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</si>
  <si>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</si>
  <si>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</si>
  <si>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</si>
  <si>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</si>
  <si>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</si>
  <si>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</si>
  <si>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</si>
  <si>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</si>
  <si>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</si>
  <si>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</si>
  <si>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</si>
  <si>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</si>
  <si>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</si>
  <si>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</si>
  <si>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</si>
  <si>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</si>
  <si>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</si>
  <si>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</si>
  <si>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</si>
  <si>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</si>
  <si>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</si>
  <si>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</si>
  <si>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</si>
  <si>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</si>
  <si>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</si>
  <si>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</si>
  <si>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</si>
  <si>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</si>
  <si>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</si>
  <si>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</si>
  <si>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</si>
  <si>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</si>
  <si>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</si>
  <si>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</si>
  <si>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</si>
  <si>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</si>
  <si>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</si>
  <si>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</si>
  <si>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</si>
  <si>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</si>
  <si>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</si>
  <si>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</si>
  <si>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</si>
  <si>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</si>
  <si>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</si>
  <si>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</si>
  <si>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</si>
  <si>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</si>
  <si>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</si>
  <si>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</si>
  <si>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</si>
  <si>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</si>
  <si>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</si>
  <si>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</si>
  <si>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</si>
  <si>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</si>
  <si>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</si>
  <si>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</si>
  <si>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</si>
  <si>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</si>
  <si>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</si>
  <si>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</si>
  <si>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</si>
  <si>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</si>
  <si>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</si>
  <si>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</si>
  <si>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</si>
  <si>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</si>
  <si>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</si>
  <si>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</si>
  <si>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</si>
  <si>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</si>
  <si>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</si>
  <si>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</si>
  <si>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</si>
  <si>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</si>
  <si>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</si>
  <si>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</si>
  <si>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</si>
  <si>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</si>
  <si>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</si>
  <si>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</si>
  <si>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</si>
  <si>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</si>
  <si>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</si>
  <si>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</si>
  <si>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</si>
  <si>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</si>
  <si>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</si>
  <si>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</si>
  <si>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</si>
  <si>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</si>
  <si>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</si>
  <si>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</si>
  <si>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</si>
  <si>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</si>
  <si>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</si>
  <si>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</si>
  <si>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</si>
  <si>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</si>
  <si>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</si>
  <si>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</si>
  <si>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</si>
  <si>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</si>
  <si>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</si>
  <si>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</si>
  <si>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</si>
  <si>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</si>
  <si>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</si>
  <si>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</si>
  <si>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</si>
  <si>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</si>
  <si>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</si>
  <si>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</si>
  <si>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</si>
  <si>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</si>
  <si>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</si>
  <si>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</si>
  <si>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</si>
  <si>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</si>
  <si>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</si>
  <si>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</si>
  <si>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</si>
  <si>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</si>
  <si>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</si>
  <si>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</si>
  <si>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</si>
  <si>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</si>
  <si>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</si>
  <si>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</si>
  <si>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</si>
  <si>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</si>
  <si>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</si>
  <si>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</si>
  <si>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</si>
  <si>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</si>
  <si>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</si>
  <si>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</si>
  <si>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</si>
  <si>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</si>
  <si>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</si>
  <si>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</si>
  <si>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</si>
  <si>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</si>
  <si>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</si>
  <si>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</si>
  <si>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</si>
  <si>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</si>
  <si>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</si>
  <si>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</si>
  <si>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</si>
  <si>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</si>
  <si>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</si>
  <si>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</si>
  <si>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</si>
  <si>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</si>
  <si>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</si>
  <si>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</si>
  <si>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</si>
  <si>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</si>
  <si>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</si>
  <si>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</si>
  <si>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</si>
  <si>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</si>
  <si>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</si>
  <si>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</si>
  <si>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</si>
  <si>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</si>
  <si>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</si>
  <si>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</si>
  <si>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</si>
  <si>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</si>
  <si>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</si>
  <si>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</si>
  <si>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</si>
  <si>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</si>
  <si>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</si>
  <si>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</si>
  <si>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</si>
  <si>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</si>
  <si>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</si>
  <si>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</si>
  <si>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</si>
  <si>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</si>
  <si>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</si>
  <si>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</si>
  <si>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</si>
  <si>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</si>
  <si>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</si>
  <si>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</si>
  <si>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</si>
  <si>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</si>
  <si>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</si>
  <si>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</si>
  <si>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</si>
  <si>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</si>
  <si>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</si>
  <si>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</si>
  <si>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</si>
  <si>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</si>
  <si>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</si>
  <si>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</si>
  <si>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</si>
  <si>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</si>
  <si>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</si>
  <si>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</si>
  <si>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</si>
  <si>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</si>
  <si>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</si>
  <si>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</si>
  <si>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</si>
  <si>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</si>
  <si>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</si>
  <si>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</si>
  <si>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</si>
  <si>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</si>
  <si>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</si>
  <si>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</si>
  <si>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</si>
  <si>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</si>
  <si>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</si>
  <si>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</si>
  <si>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</si>
  <si>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</si>
  <si>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</si>
  <si>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</si>
  <si>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</si>
  <si>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</si>
  <si>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</si>
  <si>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</si>
  <si>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</si>
  <si>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</si>
  <si>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</si>
  <si>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</si>
  <si>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</si>
  <si>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</si>
  <si>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</si>
  <si>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</si>
  <si>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</si>
  <si>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</si>
  <si>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</si>
  <si>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</si>
  <si>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</si>
  <si>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</si>
  <si>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</si>
  <si>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</si>
  <si>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</si>
  <si>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</si>
  <si>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</si>
  <si>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</si>
  <si>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</si>
  <si>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</si>
  <si>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</si>
  <si>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</si>
  <si>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</si>
  <si>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</si>
  <si>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</si>
  <si>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</si>
  <si>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</si>
  <si>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</si>
  <si>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</si>
  <si>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</si>
  <si>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</si>
  <si>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</si>
  <si>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</si>
  <si>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</si>
  <si>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</si>
  <si>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</si>
  <si>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</si>
  <si>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</si>
  <si>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</si>
  <si>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</si>
  <si>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</si>
  <si>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</si>
  <si>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</si>
  <si>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</si>
  <si>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</si>
  <si>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</si>
  <si>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</si>
  <si>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</si>
  <si>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</si>
  <si>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</si>
  <si>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</si>
  <si>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</si>
  <si>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</si>
  <si>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</si>
  <si>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</si>
  <si>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</si>
  <si>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</si>
  <si>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</si>
  <si>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</si>
  <si>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</si>
  <si>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</si>
  <si>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</si>
  <si>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</si>
  <si>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</si>
  <si>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</si>
  <si>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</si>
  <si>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</si>
  <si>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</si>
  <si>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</si>
  <si>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</si>
  <si>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</si>
  <si>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</si>
  <si>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</si>
  <si>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</si>
  <si>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</si>
  <si>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</si>
  <si>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</si>
  <si>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</si>
  <si>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</si>
  <si>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</si>
  <si>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</si>
  <si>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</si>
  <si>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</si>
  <si>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</si>
  <si>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</si>
  <si>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</si>
  <si>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</si>
  <si>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</si>
  <si>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</si>
  <si>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</si>
  <si>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</si>
  <si>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</si>
  <si>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</si>
  <si>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</si>
  <si>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</si>
  <si>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</si>
  <si>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</si>
  <si>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</si>
  <si>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</si>
  <si>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</si>
  <si>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</si>
  <si>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</si>
  <si>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</si>
  <si>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</si>
  <si>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</si>
  <si>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</si>
  <si>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</si>
  <si>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</si>
  <si>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</si>
  <si>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</si>
  <si>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</si>
  <si>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</si>
  <si>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</si>
  <si>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</si>
  <si>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</si>
  <si>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</si>
  <si>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</si>
  <si>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</si>
  <si>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</si>
  <si>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</si>
  <si>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</si>
  <si>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</si>
  <si>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</si>
  <si>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</si>
  <si>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</si>
  <si>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</si>
  <si>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</si>
  <si>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</si>
  <si>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</si>
  <si>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</si>
  <si>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</si>
  <si>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</si>
  <si>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</si>
  <si>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</si>
  <si>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</si>
  <si>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</si>
  <si>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</si>
  <si>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</si>
  <si>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</si>
  <si>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</si>
  <si>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</si>
  <si>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</si>
  <si>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</si>
  <si>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</si>
  <si>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</si>
  <si>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</si>
  <si>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</si>
  <si>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</si>
  <si>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</si>
  <si>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</si>
  <si>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</si>
  <si>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</si>
  <si>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</si>
  <si>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</si>
  <si>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</si>
  <si>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</si>
  <si>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</si>
  <si>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</si>
  <si>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</si>
  <si>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</si>
  <si>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</si>
  <si>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</si>
  <si>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</si>
  <si>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</si>
  <si>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</si>
  <si>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</si>
  <si>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</si>
  <si>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</si>
  <si>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</si>
  <si>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</si>
  <si>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</si>
  <si>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</si>
  <si>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</si>
  <si>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</si>
  <si>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</si>
  <si>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</si>
  <si>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</si>
  <si>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</si>
  <si>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</si>
  <si>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</si>
  <si>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</si>
  <si>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</si>
  <si>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</si>
  <si>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</si>
  <si>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</si>
  <si>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</si>
  <si>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</si>
  <si>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</si>
  <si>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</si>
  <si>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</si>
  <si>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</si>
  <si>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</si>
  <si>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</si>
  <si>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</si>
  <si>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</si>
  <si>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</si>
  <si>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</si>
  <si>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</si>
  <si>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</si>
  <si>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</si>
  <si>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</si>
  <si>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</si>
  <si>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</si>
  <si>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</si>
  <si>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</si>
  <si>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</si>
  <si>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</si>
  <si>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</si>
  <si>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</si>
  <si>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</si>
  <si>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</si>
  <si>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</si>
  <si>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</si>
  <si>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</si>
  <si>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</si>
  <si>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</si>
  <si>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</si>
  <si>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</si>
  <si>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</si>
  <si>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</si>
  <si>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</si>
  <si>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</si>
  <si>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</si>
  <si>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</si>
  <si>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</si>
  <si>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</si>
  <si>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</si>
  <si>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</si>
  <si>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</si>
  <si>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</si>
  <si>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</si>
  <si>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</si>
  <si>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</si>
  <si>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</si>
  <si>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</si>
  <si>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</si>
  <si>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</si>
  <si>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</si>
  <si>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</si>
  <si>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</si>
  <si>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</si>
  <si>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</si>
  <si>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</si>
  <si>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</si>
  <si>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</si>
  <si>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</si>
  <si>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</si>
  <si>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</si>
  <si>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</si>
  <si>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</si>
  <si>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</si>
  <si>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</si>
  <si>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</si>
  <si>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</si>
  <si>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</si>
  <si>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</si>
  <si>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</si>
  <si>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</si>
  <si>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</si>
  <si>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</si>
  <si>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</si>
  <si>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</si>
  <si>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</si>
  <si>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</si>
  <si>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</si>
  <si>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</si>
  <si>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</si>
  <si>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</si>
  <si>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</si>
  <si>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</si>
  <si>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</si>
  <si>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</si>
  <si>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</si>
  <si>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</si>
  <si>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</si>
  <si>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</si>
  <si>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</si>
  <si>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</si>
  <si>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</si>
  <si>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</si>
  <si>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</si>
  <si>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</si>
  <si>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</si>
  <si>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</si>
  <si>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</si>
  <si>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</si>
  <si>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</si>
  <si>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</si>
  <si>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</si>
  <si>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</si>
  <si>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</si>
  <si>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</si>
  <si>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</si>
  <si>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</si>
  <si>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</si>
  <si>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</si>
  <si>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</si>
  <si>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</si>
  <si>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</si>
  <si>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</si>
  <si>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</si>
  <si>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</si>
  <si>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</si>
  <si>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</si>
  <si>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</si>
  <si>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</si>
  <si>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</si>
  <si>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</si>
  <si>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</si>
  <si>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</si>
  <si>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</si>
  <si>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</si>
  <si>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</si>
  <si>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</si>
  <si>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</si>
  <si>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</si>
  <si>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</si>
  <si>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</si>
  <si>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</si>
  <si>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</si>
  <si>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</si>
  <si>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</si>
  <si>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</si>
  <si>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</si>
  <si>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</si>
  <si>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</si>
  <si>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</si>
  <si>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</si>
  <si>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</si>
  <si>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</si>
  <si>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</si>
  <si>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</si>
  <si>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</si>
  <si>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</si>
  <si>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</si>
  <si>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</si>
  <si>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</si>
  <si>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</si>
  <si>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</si>
  <si>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</si>
  <si>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</si>
  <si>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</si>
  <si>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</si>
  <si>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</si>
  <si>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</si>
  <si>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</si>
  <si>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</si>
  <si>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</si>
  <si>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</si>
  <si>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</si>
  <si>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</si>
  <si>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</si>
  <si>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</si>
  <si>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</si>
  <si>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</si>
  <si>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</si>
  <si>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</si>
  <si>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</si>
  <si>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</si>
  <si>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</si>
  <si>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</si>
  <si>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</si>
  <si>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</si>
  <si>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</si>
  <si>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</si>
  <si>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</si>
  <si>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</si>
  <si>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</si>
  <si>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</si>
  <si>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</si>
  <si>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</si>
  <si>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</si>
  <si>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</si>
  <si>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</si>
  <si>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</si>
  <si>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</si>
  <si>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</si>
  <si>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</si>
  <si>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</si>
  <si>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</si>
  <si>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</si>
  <si>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</si>
  <si>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</si>
  <si>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</si>
  <si>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</si>
  <si>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</si>
  <si>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</si>
  <si>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</si>
  <si>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</si>
  <si>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</si>
  <si>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</si>
  <si>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</si>
  <si>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</si>
  <si>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</si>
  <si>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</si>
  <si>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</si>
  <si>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</si>
  <si>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</si>
  <si>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</si>
  <si>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</si>
  <si>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</si>
  <si>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</si>
  <si>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</si>
  <si>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</si>
  <si>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</si>
  <si>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</si>
  <si>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</si>
  <si>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</si>
  <si>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</si>
  <si>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</si>
  <si>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</si>
  <si>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</si>
  <si>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</si>
  <si>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</si>
  <si>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</si>
  <si>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</si>
  <si>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</si>
  <si>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</si>
  <si>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</si>
  <si>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</si>
  <si>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</si>
  <si>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</si>
  <si>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</si>
  <si>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</si>
  <si>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</si>
  <si>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</si>
  <si>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</si>
  <si>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</si>
  <si>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</si>
  <si>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</si>
  <si>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</si>
  <si>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</si>
  <si>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</si>
  <si>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</si>
  <si>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</si>
  <si>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</si>
  <si>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</si>
  <si>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</si>
  <si>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</si>
  <si>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</si>
  <si>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</si>
  <si>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</si>
  <si>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</si>
  <si>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</si>
  <si>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</si>
  <si>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</si>
  <si>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</si>
  <si>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</si>
  <si>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</si>
  <si>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</si>
  <si>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</si>
  <si>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</si>
  <si>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</si>
  <si>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</si>
  <si>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</si>
  <si>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</si>
  <si>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</si>
  <si>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</si>
  <si>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</si>
  <si>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</si>
  <si>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</si>
  <si>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</si>
  <si>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</si>
  <si>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</si>
  <si>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</si>
  <si>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</si>
  <si>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</si>
  <si>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</si>
  <si>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</si>
  <si>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</si>
  <si>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</si>
  <si>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</si>
  <si>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</si>
  <si>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</si>
  <si>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</si>
  <si>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</si>
  <si>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</si>
  <si>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</si>
  <si>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</si>
  <si>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</si>
  <si>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</si>
  <si>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</si>
  <si>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</si>
  <si>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</si>
  <si>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</si>
  <si>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</si>
  <si>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</si>
  <si>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</si>
  <si>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</si>
  <si>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</si>
  <si>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</si>
  <si>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</si>
  <si>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</si>
  <si>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</si>
  <si>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</si>
  <si>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</si>
  <si>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</si>
  <si>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</si>
  <si>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</si>
  <si>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</si>
  <si>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</si>
  <si>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</si>
  <si>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</si>
  <si>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</si>
  <si>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</si>
  <si>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</si>
  <si>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</si>
  <si>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</si>
  <si>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</si>
  <si>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</si>
  <si>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</si>
  <si>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</si>
  <si>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</si>
  <si>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</si>
  <si>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</si>
  <si>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</si>
  <si>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</si>
  <si>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</si>
  <si>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</si>
  <si>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</si>
  <si>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</si>
  <si>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</si>
  <si>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</si>
  <si>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</si>
  <si>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</si>
  <si>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</si>
  <si>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</si>
  <si>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</si>
  <si>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</si>
  <si>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</si>
  <si>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</si>
  <si>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</si>
  <si>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</si>
  <si>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</si>
  <si>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</si>
  <si>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</si>
  <si>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</si>
  <si>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</si>
  <si>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</si>
  <si>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</si>
  <si>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</si>
  <si>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</si>
  <si>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</si>
  <si>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</si>
  <si>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</si>
  <si>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</si>
  <si>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</si>
  <si>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</si>
  <si>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</si>
  <si>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</si>
  <si>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</si>
  <si>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</si>
  <si>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</si>
  <si>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</si>
  <si>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</si>
  <si>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</si>
  <si>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</si>
  <si>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</si>
  <si>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</si>
  <si>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</si>
  <si>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</si>
  <si>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</si>
  <si>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</si>
  <si>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</si>
  <si>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</si>
  <si>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</si>
  <si>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</si>
  <si>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</si>
  <si>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</si>
  <si>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</si>
  <si>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</si>
  <si>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</si>
  <si>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</si>
  <si>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</si>
  <si>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</si>
  <si>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</si>
  <si>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</si>
  <si>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</si>
  <si>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</si>
  <si>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</si>
  <si>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</si>
  <si>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</si>
  <si>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</si>
  <si>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</si>
  <si>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</si>
  <si>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</si>
  <si>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</si>
  <si>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</si>
  <si>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</si>
  <si>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</si>
  <si>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</si>
  <si>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</si>
  <si>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</si>
  <si>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</si>
  <si>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</si>
  <si>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</si>
  <si>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</si>
  <si>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</si>
  <si>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</si>
  <si>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</si>
  <si>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</si>
  <si>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</si>
  <si>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</si>
  <si>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</si>
  <si>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</si>
  <si>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</si>
  <si>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</si>
  <si>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</si>
  <si>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</si>
  <si>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</si>
  <si>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</si>
  <si>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</si>
  <si>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</si>
  <si>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</si>
  <si>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</si>
  <si>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</si>
  <si>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</si>
  <si>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</si>
  <si>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</si>
  <si>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</si>
  <si>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</si>
  <si>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</si>
  <si>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</si>
  <si>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</si>
  <si>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</si>
  <si>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</si>
  <si>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</si>
  <si>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</si>
  <si>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</si>
  <si>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</si>
  <si>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</si>
  <si>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</si>
  <si>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</si>
  <si>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</si>
  <si>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</si>
  <si>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</si>
  <si>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</si>
  <si>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</si>
  <si>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</si>
  <si>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</si>
  <si>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</si>
  <si>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</si>
  <si>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</si>
  <si>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</si>
  <si>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</si>
  <si>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</si>
  <si>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</si>
  <si>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</si>
  <si>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</si>
  <si>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</si>
  <si>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</si>
  <si>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</si>
  <si>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</si>
  <si>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</si>
  <si>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</si>
  <si>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</si>
  <si>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</si>
  <si>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</si>
  <si>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</si>
  <si>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</si>
  <si>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</si>
  <si>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</si>
  <si>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</si>
  <si>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</si>
  <si>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</si>
  <si>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</si>
  <si>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</si>
  <si>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</si>
  <si>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</si>
  <si>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</si>
  <si>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</si>
  <si>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</si>
  <si>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</si>
  <si>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</si>
  <si>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</si>
  <si>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</si>
  <si>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</si>
  <si>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</si>
  <si>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</si>
  <si>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</si>
  <si>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</si>
  <si>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</si>
  <si>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</si>
  <si>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</si>
  <si>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</si>
  <si>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</si>
  <si>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</si>
  <si>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</si>
  <si>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</si>
  <si>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</si>
  <si>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</si>
  <si>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</si>
  <si>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</si>
  <si>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</si>
  <si>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</si>
  <si>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</si>
  <si>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</si>
  <si>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</si>
  <si>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</si>
  <si>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</si>
  <si>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</si>
  <si>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</si>
  <si>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</si>
  <si>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</si>
  <si>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</si>
  <si>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</si>
  <si>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</si>
  <si>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</si>
  <si>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</si>
  <si>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</si>
  <si>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</si>
  <si>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</si>
  <si>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</si>
  <si>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</si>
  <si>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</si>
  <si>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</si>
  <si>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</si>
  <si>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</si>
  <si>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</si>
  <si>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</si>
  <si>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</si>
  <si>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</si>
  <si>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</si>
  <si>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</si>
  <si>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</si>
  <si>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</si>
  <si>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</si>
  <si>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</si>
  <si>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</si>
  <si>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</si>
  <si>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</si>
  <si>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</si>
  <si>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</si>
  <si>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</si>
  <si>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</si>
  <si>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</si>
  <si>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</si>
  <si>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</si>
  <si>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</si>
  <si>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</si>
  <si>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</si>
  <si>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</si>
  <si>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</si>
  <si>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</si>
  <si>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</si>
  <si>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</si>
  <si>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</si>
  <si>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</si>
  <si>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</si>
  <si>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</si>
  <si>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</si>
  <si>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</si>
  <si>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</si>
  <si>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</si>
  <si>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</si>
  <si>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</si>
  <si>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</si>
  <si>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</si>
  <si>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</si>
  <si>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</si>
  <si>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</si>
  <si>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</si>
  <si>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</si>
  <si>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</si>
  <si>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</si>
  <si>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</si>
  <si>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</si>
  <si>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</si>
  <si>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</si>
  <si>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</si>
  <si>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</si>
  <si>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</si>
  <si>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</si>
  <si>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</si>
  <si>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</si>
  <si>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</si>
  <si>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</si>
  <si>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</si>
  <si>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</si>
  <si>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</si>
  <si>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</si>
  <si>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</si>
  <si>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</si>
  <si>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</si>
  <si>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</si>
  <si>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</si>
  <si>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</si>
  <si>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</si>
  <si>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</si>
  <si>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</si>
  <si>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</si>
  <si>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</si>
  <si>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</si>
  <si>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</si>
  <si>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</si>
  <si>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</si>
  <si>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</si>
  <si>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</si>
  <si>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</si>
  <si>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</si>
  <si>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</si>
  <si>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</si>
  <si>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</si>
  <si>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</si>
  <si>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</si>
  <si>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</si>
  <si>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</si>
  <si>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</si>
  <si>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</si>
  <si>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</si>
  <si>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</si>
  <si>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</si>
  <si>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</si>
  <si>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</si>
  <si>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</si>
  <si>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</si>
  <si>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</si>
  <si>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</si>
  <si>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</si>
  <si>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</si>
  <si>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</si>
  <si>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</si>
  <si>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</si>
  <si>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</si>
  <si>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</si>
  <si>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</si>
  <si>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</si>
  <si>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</si>
  <si>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</si>
  <si>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</si>
  <si>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</si>
  <si>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</si>
  <si>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</si>
  <si>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</si>
  <si>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</si>
  <si>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</si>
  <si>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</si>
  <si>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</si>
  <si>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</si>
  <si>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</si>
  <si>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</si>
  <si>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</si>
  <si>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</si>
  <si>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</si>
  <si>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</si>
  <si>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</si>
  <si>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</si>
  <si>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</si>
  <si>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</si>
  <si>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</si>
  <si>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</si>
  <si>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</si>
  <si>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</si>
  <si>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</si>
  <si>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</si>
  <si>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</si>
  <si>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</si>
  <si>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</si>
  <si>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</si>
  <si>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</si>
  <si>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</si>
  <si>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</si>
  <si>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</si>
  <si>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</si>
  <si>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</si>
  <si>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</si>
  <si>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</si>
  <si>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</si>
  <si>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</si>
  <si>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</si>
  <si>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</si>
  <si>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</si>
  <si>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</si>
  <si>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</si>
  <si>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</si>
  <si>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</si>
  <si>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</si>
  <si>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</si>
  <si>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</si>
  <si>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</si>
  <si>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</si>
  <si>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</si>
  <si>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</si>
  <si>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</si>
  <si>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</si>
  <si>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</si>
  <si>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</si>
  <si>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</si>
  <si>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</si>
  <si>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</si>
  <si>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</si>
  <si>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</si>
  <si>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</si>
  <si>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</si>
  <si>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</si>
  <si>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</si>
  <si>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</si>
  <si>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</si>
  <si>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</si>
  <si>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</si>
  <si>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</si>
  <si>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</si>
  <si>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</si>
  <si>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</si>
  <si>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</si>
  <si>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</si>
  <si>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</si>
  <si>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</si>
  <si>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</si>
  <si>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</si>
  <si>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</si>
  <si>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</si>
  <si>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</si>
  <si>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</si>
  <si>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</si>
  <si>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</si>
  <si>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</si>
  <si>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</si>
  <si>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</si>
  <si>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</si>
  <si>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</si>
  <si>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</si>
  <si>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</si>
  <si>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</si>
  <si>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</si>
  <si>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</si>
  <si>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</si>
  <si>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</si>
  <si>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</si>
  <si>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</si>
  <si>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</si>
  <si>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</si>
  <si>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</si>
  <si>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</si>
  <si>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</si>
  <si>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</si>
  <si>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</si>
  <si>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</si>
  <si>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</si>
  <si>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</si>
  <si>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</si>
  <si>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</si>
  <si>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</si>
  <si>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</si>
  <si>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</si>
  <si>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</si>
  <si>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</si>
  <si>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</si>
  <si>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</si>
  <si>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</si>
  <si>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</si>
  <si>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</si>
  <si>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</si>
  <si>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</si>
  <si>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</si>
  <si>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</si>
  <si>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</si>
  <si>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</si>
  <si>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</si>
  <si>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</si>
  <si>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</si>
  <si>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</si>
  <si>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</si>
  <si>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</si>
  <si>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</si>
  <si>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</si>
  <si>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</si>
  <si>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</si>
  <si>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</si>
  <si>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</si>
  <si>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</si>
  <si>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</si>
  <si>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</si>
  <si>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</si>
  <si>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</si>
  <si>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</si>
  <si>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</si>
  <si>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</si>
  <si>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</si>
  <si>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</si>
  <si>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</si>
  <si>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</si>
  <si>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</si>
  <si>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</si>
  <si>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</si>
  <si>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</si>
  <si>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</si>
  <si>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</si>
  <si>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</si>
  <si>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</si>
  <si>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</si>
  <si>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</si>
  <si>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</si>
  <si>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</si>
  <si>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</si>
  <si>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</si>
  <si>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</si>
  <si>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</si>
  <si>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</si>
  <si>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</si>
  <si>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</si>
  <si>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</si>
  <si>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</si>
  <si>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</si>
  <si>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</si>
  <si>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</si>
  <si>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</si>
  <si>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</si>
  <si>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</si>
  <si>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</si>
  <si>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</si>
  <si>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</si>
  <si>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</si>
  <si>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</si>
  <si>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</si>
  <si>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</si>
  <si>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</si>
  <si>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</si>
  <si>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</si>
  <si>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</si>
  <si>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</si>
  <si>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</si>
  <si>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</si>
  <si>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</si>
  <si>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</si>
  <si>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</si>
  <si>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</si>
  <si>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</si>
  <si>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</si>
  <si>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</si>
  <si>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</si>
  <si>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</si>
  <si>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</si>
  <si>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</si>
  <si>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</si>
  <si>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</si>
  <si>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</si>
  <si>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</si>
  <si>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</si>
  <si>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</si>
  <si>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</si>
  <si>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</si>
  <si>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</si>
  <si>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</si>
  <si>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</si>
  <si>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</si>
  <si>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</si>
  <si>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</si>
  <si>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</si>
  <si>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</si>
  <si>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</si>
  <si>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</si>
  <si>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</si>
  <si>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</si>
  <si>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</si>
  <si>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</si>
  <si>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</si>
  <si>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</si>
  <si>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</si>
  <si>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</si>
  <si>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</si>
  <si>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</si>
  <si>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</si>
  <si>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</si>
  <si>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</si>
  <si>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</si>
  <si>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</si>
  <si>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</si>
  <si>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</si>
  <si>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</si>
  <si>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</si>
  <si>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</si>
  <si>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</si>
  <si>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</si>
  <si>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</si>
  <si>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</si>
  <si>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</si>
  <si>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</si>
  <si>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</si>
  <si>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</si>
  <si>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</si>
  <si>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</si>
  <si>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</si>
  <si>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</si>
  <si>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</si>
  <si>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</si>
  <si>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</si>
  <si>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</si>
  <si>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</si>
  <si>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</si>
  <si>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</si>
  <si>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</si>
  <si>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</si>
  <si>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</si>
  <si>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</si>
  <si>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</si>
  <si>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</si>
  <si>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</si>
  <si>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</si>
  <si>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</si>
  <si>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</si>
  <si>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</si>
  <si>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</si>
  <si>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</si>
  <si>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</si>
  <si>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</si>
  <si>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</si>
  <si>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</si>
  <si>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</si>
  <si>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</si>
  <si>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</si>
  <si>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</si>
  <si>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</si>
  <si>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</si>
  <si>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</si>
  <si>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</si>
  <si>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</si>
  <si>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</si>
  <si>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</si>
  <si>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</si>
  <si>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</si>
  <si>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</si>
  <si>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</si>
  <si>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</si>
  <si>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</si>
  <si>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</si>
  <si>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</si>
  <si>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</si>
  <si>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</si>
  <si>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</si>
  <si>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</si>
  <si>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</si>
  <si>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</si>
  <si>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</si>
  <si>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</si>
  <si>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</si>
  <si>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</si>
  <si>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</si>
  <si>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</si>
  <si>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</si>
  <si>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</si>
  <si>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</si>
  <si>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</si>
  <si>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</si>
  <si>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</si>
  <si>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</si>
  <si>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</si>
  <si>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</si>
  <si>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</si>
  <si>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</si>
  <si>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</si>
  <si>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</si>
  <si>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</si>
  <si>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</si>
  <si>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</si>
  <si>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</si>
  <si>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</si>
  <si>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</si>
  <si>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</si>
  <si>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</si>
  <si>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</si>
  <si>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</si>
  <si>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</si>
  <si>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</si>
  <si>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</si>
  <si>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</si>
  <si>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</si>
  <si>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</si>
  <si>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</si>
  <si>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</si>
  <si>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</si>
  <si>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</si>
  <si>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</si>
  <si>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</si>
  <si>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</si>
  <si>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</si>
  <si>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</si>
  <si>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</si>
  <si>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</si>
  <si>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</si>
  <si>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</si>
  <si>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</si>
  <si>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</si>
  <si>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</si>
  <si>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</si>
  <si>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</si>
  <si>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</si>
  <si>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</si>
  <si>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</si>
  <si>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</si>
  <si>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</si>
  <si>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</si>
  <si>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</si>
  <si>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</si>
  <si>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</si>
  <si>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</si>
  <si>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</si>
  <si>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</si>
  <si>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</si>
  <si>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</si>
  <si>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</si>
  <si>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</si>
  <si>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</si>
  <si>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</si>
  <si>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</si>
  <si>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</si>
  <si>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</si>
  <si>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</si>
  <si>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</si>
  <si>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</si>
  <si>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</si>
  <si>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</si>
  <si>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</si>
  <si>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</si>
  <si>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</si>
  <si>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</si>
  <si>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</si>
  <si>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</si>
  <si>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</si>
  <si>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</si>
  <si>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</si>
  <si>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</si>
  <si>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</si>
  <si>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</si>
  <si>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</si>
  <si>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</si>
  <si>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</si>
  <si>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</si>
  <si>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</si>
  <si>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</si>
  <si>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</si>
  <si>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</si>
  <si>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</si>
  <si>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</si>
  <si>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</si>
  <si>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</si>
  <si>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</si>
  <si>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</si>
  <si>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</si>
  <si>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</si>
  <si>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</si>
  <si>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</si>
  <si>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</si>
  <si>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</si>
  <si>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</si>
  <si>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</si>
  <si>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</si>
  <si>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</si>
  <si>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</si>
  <si>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</si>
  <si>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</si>
  <si>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</si>
  <si>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</si>
  <si>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</si>
  <si>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</si>
  <si>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</si>
  <si>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</si>
  <si>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</si>
  <si>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</si>
  <si>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</si>
  <si>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</si>
  <si>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</si>
  <si>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</si>
  <si>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</si>
  <si>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</si>
  <si>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</si>
  <si>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</si>
  <si>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</si>
  <si>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</si>
  <si>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</si>
  <si>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</si>
  <si>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</si>
  <si>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</si>
  <si>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</si>
  <si>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</si>
  <si>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</si>
  <si>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</si>
  <si>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</si>
  <si>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</si>
  <si>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</si>
  <si>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</si>
  <si>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</si>
  <si>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</si>
  <si>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</si>
  <si>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</si>
  <si>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</si>
  <si>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</si>
  <si>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</si>
  <si>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</si>
  <si>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</si>
  <si>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</si>
  <si>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</si>
  <si>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</si>
  <si>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</si>
  <si>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</si>
  <si>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</si>
  <si>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</si>
  <si>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</si>
  <si>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</si>
  <si>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</si>
  <si>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</si>
  <si>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</si>
  <si>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</si>
  <si>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</si>
  <si>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</si>
  <si>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</si>
  <si>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</si>
  <si>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</si>
  <si>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</si>
  <si>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</si>
  <si>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</si>
  <si>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</si>
  <si>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</si>
  <si>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</si>
  <si>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</si>
  <si>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</si>
  <si>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</si>
  <si>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</si>
  <si>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</si>
  <si>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</si>
  <si>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</si>
  <si>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</si>
  <si>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</si>
  <si>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</si>
  <si>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</si>
  <si>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</si>
  <si>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</si>
  <si>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</si>
  <si>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</si>
  <si>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</si>
  <si>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</si>
  <si>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</si>
  <si>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</si>
  <si>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</si>
  <si>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</si>
  <si>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</si>
  <si>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</si>
  <si>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</si>
  <si>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</si>
  <si>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</si>
  <si>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</si>
  <si>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</si>
  <si>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</si>
  <si>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</si>
  <si>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</si>
  <si>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</si>
  <si>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</si>
  <si>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</si>
  <si>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</si>
  <si>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</si>
  <si>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</si>
  <si>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</si>
  <si>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</si>
  <si>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</si>
  <si>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</si>
  <si>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</si>
  <si>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</si>
  <si>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</si>
  <si>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</si>
  <si>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</si>
  <si>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</si>
  <si>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</si>
  <si>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</si>
  <si>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</si>
  <si>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</si>
  <si>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</si>
  <si>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</si>
  <si>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</si>
  <si>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</si>
  <si>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</si>
  <si>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</si>
  <si>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</si>
  <si>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</si>
  <si>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</si>
  <si>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</si>
  <si>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</si>
  <si>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</si>
  <si>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</si>
  <si>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</si>
  <si>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</si>
  <si>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</si>
  <si>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</si>
  <si>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</si>
  <si>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</si>
  <si>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</si>
  <si>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</si>
  <si>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</si>
  <si>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</si>
  <si>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</si>
  <si>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</si>
  <si>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</si>
  <si>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</si>
  <si>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</si>
  <si>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</si>
  <si>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</si>
  <si>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</si>
  <si>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</si>
  <si>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</si>
  <si>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</si>
  <si>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</si>
  <si>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</si>
  <si>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</si>
  <si>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</si>
  <si>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</si>
  <si>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</si>
  <si>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</si>
  <si>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</si>
  <si>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</si>
  <si>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</si>
  <si>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</si>
  <si>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</si>
  <si>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</si>
  <si>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</si>
  <si>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</si>
  <si>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</si>
  <si>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</si>
  <si>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</si>
  <si>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</si>
  <si>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</si>
  <si>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</si>
  <si>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</si>
  <si>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</si>
  <si>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</si>
  <si>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</si>
  <si>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</si>
  <si>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</si>
  <si>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</si>
  <si>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</si>
  <si>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</si>
  <si>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</si>
  <si>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</si>
  <si>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</si>
  <si>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</si>
  <si>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</si>
  <si>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</si>
  <si>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</si>
  <si>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</si>
  <si>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</si>
  <si>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</si>
  <si>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</si>
  <si>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</si>
  <si>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</si>
  <si>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</si>
  <si>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</si>
  <si>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</si>
  <si>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</si>
  <si>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</si>
  <si>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</si>
  <si>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</si>
  <si>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</si>
  <si>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</si>
  <si>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</si>
  <si>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</si>
  <si>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</si>
  <si>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</si>
  <si>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</si>
  <si>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</si>
  <si>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</si>
  <si>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</si>
  <si>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</si>
  <si>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</si>
  <si>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</si>
  <si>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</si>
  <si>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</si>
  <si>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</si>
  <si>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</si>
  <si>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</si>
  <si>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</si>
  <si>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</si>
  <si>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</si>
  <si>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</si>
  <si>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</si>
  <si>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</si>
  <si>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</si>
  <si>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</si>
  <si>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</si>
  <si>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</si>
  <si>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</si>
  <si>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</si>
  <si>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</si>
  <si>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</si>
  <si>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</si>
  <si>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</si>
  <si>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</si>
  <si>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</si>
  <si>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</si>
  <si>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</si>
  <si>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</si>
  <si>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</si>
  <si>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</si>
  <si>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</si>
  <si>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</si>
  <si>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</si>
  <si>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</si>
  <si>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</si>
  <si>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</si>
  <si>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</si>
  <si>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</si>
  <si>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</si>
  <si>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</si>
  <si>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</si>
  <si>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</si>
  <si>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</si>
  <si>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</si>
  <si>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</si>
  <si>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</si>
  <si>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</si>
  <si>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</si>
  <si>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</si>
  <si>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</si>
  <si>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</si>
  <si>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</si>
  <si>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</si>
  <si>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</si>
  <si>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</si>
  <si>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</si>
  <si>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</si>
  <si>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</si>
  <si>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</si>
  <si>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</si>
  <si>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</si>
  <si>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</si>
  <si>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</si>
  <si>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</si>
  <si>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</si>
  <si>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</si>
  <si>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</si>
  <si>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</si>
  <si>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</si>
  <si>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</si>
  <si>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</si>
  <si>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</si>
  <si>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</si>
  <si>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</si>
  <si>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</si>
  <si>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</si>
  <si>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</si>
  <si>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</si>
  <si>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</si>
  <si>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</si>
  <si>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</si>
  <si>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</si>
  <si>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</si>
  <si>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</si>
  <si>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</si>
  <si>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</si>
  <si>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</si>
  <si>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</si>
  <si>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</si>
  <si>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</si>
  <si>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</si>
  <si>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</si>
  <si>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</si>
  <si>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</si>
  <si>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</si>
  <si>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</si>
  <si>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</si>
  <si>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</si>
  <si>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</si>
  <si>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</si>
  <si>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</si>
  <si>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</si>
  <si>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</si>
  <si>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</si>
  <si>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</si>
  <si>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</si>
  <si>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</si>
  <si>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</si>
  <si>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</si>
  <si>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</si>
  <si>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</si>
  <si>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</si>
  <si>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</si>
  <si>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</si>
  <si>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</si>
  <si>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</si>
  <si>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</si>
  <si>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</si>
  <si>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</si>
  <si>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</si>
  <si>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</si>
  <si>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</si>
  <si>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</si>
  <si>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</si>
  <si>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</si>
  <si>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</si>
  <si>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</si>
  <si>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</si>
  <si>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</si>
  <si>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</si>
  <si>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</si>
  <si>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</si>
  <si>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</si>
  <si>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</si>
  <si>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</si>
  <si>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</si>
  <si>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</si>
  <si>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</si>
  <si>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</si>
  <si>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</si>
  <si>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</si>
  <si>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</si>
  <si>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</si>
  <si>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</si>
  <si>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</si>
  <si>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</si>
  <si>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</si>
  <si>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</si>
  <si>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</si>
  <si>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</si>
  <si>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</si>
  <si>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</si>
  <si>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</si>
  <si>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</si>
  <si>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</si>
  <si>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</si>
  <si>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</si>
  <si>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</si>
  <si>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</si>
  <si>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</si>
  <si>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</si>
  <si>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</si>
  <si>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</si>
  <si>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</si>
  <si>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</si>
  <si>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</si>
  <si>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</si>
  <si>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</si>
  <si>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</si>
  <si>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</si>
  <si>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</si>
  <si>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</si>
  <si>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</si>
  <si>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</si>
  <si>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</si>
  <si>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</si>
  <si>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</si>
  <si>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</si>
  <si>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</si>
  <si>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</si>
  <si>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</si>
  <si>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</si>
  <si>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</si>
  <si>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</si>
  <si>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</si>
  <si>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</si>
  <si>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</si>
  <si>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</si>
  <si>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</si>
  <si>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</si>
  <si>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</si>
  <si>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</si>
  <si>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</si>
  <si>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</si>
  <si>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</si>
  <si>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</si>
  <si>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</si>
  <si>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</si>
  <si>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</si>
  <si>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</si>
  <si>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</si>
  <si>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</si>
  <si>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</si>
  <si>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</si>
  <si>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</si>
  <si>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</si>
  <si>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</si>
  <si>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</si>
  <si>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</si>
  <si>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</si>
  <si>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</si>
  <si>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</si>
  <si>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</si>
  <si>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</si>
  <si>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</si>
  <si>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</si>
  <si>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</si>
  <si>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</si>
  <si>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</si>
  <si>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</si>
  <si>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</si>
  <si>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</si>
  <si>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</si>
  <si>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</si>
  <si>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</si>
  <si>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</si>
  <si>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</si>
  <si>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</si>
  <si>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</si>
  <si>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</si>
  <si>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</si>
  <si>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</si>
  <si>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</si>
  <si>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</si>
  <si>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</si>
  <si>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</si>
  <si>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</si>
  <si>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</si>
  <si>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</si>
  <si>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</si>
  <si>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</si>
  <si>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</si>
  <si>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</si>
  <si>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</si>
  <si>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</si>
  <si>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</si>
  <si>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</si>
  <si>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</si>
  <si>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</si>
  <si>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</si>
  <si>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</si>
  <si>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</si>
  <si>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</si>
  <si>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</si>
  <si>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</si>
  <si>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</si>
  <si>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</si>
  <si>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</si>
  <si>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</si>
  <si>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</si>
  <si>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</si>
  <si>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</si>
  <si>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</si>
  <si>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</si>
  <si>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</si>
  <si>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</si>
  <si>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</si>
  <si>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</si>
  <si>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</si>
  <si>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</si>
  <si>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</si>
  <si>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</si>
  <si>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</si>
  <si>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</si>
  <si>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</si>
  <si>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</si>
  <si>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</si>
  <si>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</si>
  <si>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</si>
  <si>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</si>
  <si>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</si>
  <si>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</si>
  <si>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</si>
  <si>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</si>
  <si>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</si>
  <si>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</si>
  <si>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</si>
  <si>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</si>
  <si>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</si>
  <si>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</si>
  <si>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</si>
  <si>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</si>
  <si>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</si>
  <si>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</si>
  <si>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</si>
  <si>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</si>
  <si>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</si>
  <si>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</si>
  <si>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</si>
  <si>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</si>
  <si>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</si>
  <si>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</si>
  <si>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</si>
  <si>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</si>
  <si>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</si>
  <si>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</si>
  <si>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</si>
  <si>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</si>
  <si>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</si>
  <si>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</si>
  <si>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</si>
  <si>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</si>
  <si>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</si>
  <si>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</si>
  <si>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</si>
  <si>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</si>
  <si>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</si>
  <si>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</si>
  <si>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</si>
  <si>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</si>
  <si>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</si>
  <si>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</si>
  <si>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</si>
  <si>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</si>
  <si>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</si>
  <si>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</si>
  <si>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</si>
  <si>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</si>
  <si>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</si>
  <si>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</si>
  <si>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</si>
  <si>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</si>
  <si>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</si>
  <si>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</si>
  <si>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</si>
  <si>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</si>
  <si>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</si>
  <si>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</si>
  <si>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</si>
  <si>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</si>
  <si>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</si>
  <si>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</si>
  <si>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</si>
  <si>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</si>
  <si>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</si>
  <si>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</si>
  <si>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</si>
  <si>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</si>
  <si>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</si>
  <si>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</si>
  <si>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</si>
  <si>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</si>
  <si>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</si>
  <si>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</si>
  <si>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</si>
  <si>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</si>
  <si>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</si>
  <si>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</si>
  <si>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</si>
  <si>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</si>
  <si>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</si>
  <si>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</si>
  <si>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</si>
  <si>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</si>
  <si>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</si>
  <si>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</si>
  <si>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</si>
  <si>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</si>
  <si>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</si>
  <si>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</si>
  <si>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</si>
  <si>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</si>
  <si>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</si>
  <si>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</si>
  <si>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</si>
  <si>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</si>
  <si>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</si>
  <si>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</si>
  <si>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</si>
  <si>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</si>
  <si>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</si>
  <si>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</si>
  <si>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</si>
  <si>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</si>
  <si>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</si>
  <si>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</si>
  <si>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</si>
  <si>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</si>
  <si>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</si>
  <si>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</si>
  <si>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</si>
  <si>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</si>
  <si>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</si>
  <si>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</si>
  <si>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</si>
  <si>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</si>
  <si>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</si>
  <si>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</si>
  <si>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</si>
  <si>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</si>
  <si>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</si>
  <si>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</si>
  <si>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</si>
  <si>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</si>
  <si>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</si>
  <si>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</si>
  <si>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</si>
  <si>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</si>
  <si>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</si>
  <si>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</si>
  <si>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</si>
  <si>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</si>
  <si>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</si>
  <si>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</si>
  <si>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</si>
  <si>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</si>
  <si>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</si>
  <si>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</si>
  <si>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</si>
  <si>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</si>
  <si>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</si>
  <si>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</si>
  <si>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</si>
  <si>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</si>
  <si>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</si>
  <si>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</si>
  <si>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</si>
  <si>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</si>
  <si>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</si>
  <si>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</si>
  <si>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</si>
  <si>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</si>
  <si>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</si>
  <si>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</si>
  <si>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</si>
  <si>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</si>
  <si>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</si>
  <si>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</si>
  <si>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</si>
  <si>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</si>
  <si>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</si>
  <si>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</si>
  <si>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</si>
  <si>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</si>
  <si>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</si>
  <si>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</si>
  <si>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</si>
  <si>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</si>
  <si>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</si>
  <si>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</si>
  <si>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</si>
  <si>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</si>
  <si>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</si>
  <si>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</si>
  <si>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</si>
  <si>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</si>
  <si>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</si>
  <si>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</si>
  <si>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</si>
  <si>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</si>
  <si>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</si>
  <si>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</si>
  <si>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</si>
  <si>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</si>
  <si>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</si>
  <si>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</si>
  <si>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</si>
  <si>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</si>
  <si>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</si>
  <si>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</si>
  <si>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</si>
  <si>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</si>
  <si>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</si>
  <si>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</si>
  <si>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</si>
  <si>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</si>
  <si>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</si>
  <si>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</si>
  <si>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</si>
  <si>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</si>
  <si>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</si>
  <si>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</si>
  <si>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</si>
  <si>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</si>
  <si>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</si>
  <si>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</si>
  <si>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</si>
  <si>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</si>
  <si>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</si>
  <si>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</si>
  <si>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</si>
  <si>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</si>
  <si>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</si>
  <si>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</si>
  <si>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</si>
  <si>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</si>
  <si>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</si>
  <si>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</si>
  <si>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</si>
  <si>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</si>
  <si>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</si>
  <si>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</si>
  <si>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</si>
  <si>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</si>
  <si>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</si>
  <si>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</si>
  <si>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</si>
  <si>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</si>
  <si>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</si>
  <si>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</si>
  <si>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</si>
  <si>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</si>
  <si>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</si>
  <si>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</si>
  <si>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</si>
  <si>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</si>
  <si>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</si>
  <si>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</si>
  <si>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</si>
  <si>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</si>
  <si>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</si>
  <si>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</si>
  <si>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</si>
  <si>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</si>
  <si>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</si>
  <si>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</si>
  <si>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</si>
  <si>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</si>
  <si>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</si>
  <si>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</si>
  <si>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</si>
  <si>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</si>
  <si>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</si>
  <si>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</si>
  <si>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</si>
  <si>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</si>
  <si>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</si>
  <si>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</si>
  <si>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</si>
  <si>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</si>
  <si>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</si>
  <si>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</si>
  <si>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</si>
  <si>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</si>
  <si>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</si>
  <si>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</si>
  <si>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</si>
  <si>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</si>
  <si>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</si>
  <si>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</si>
  <si>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</si>
  <si>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</si>
  <si>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</si>
  <si>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</si>
  <si>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</si>
  <si>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</si>
  <si>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</si>
  <si>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</si>
  <si>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</si>
  <si>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</si>
  <si>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</si>
  <si>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</si>
  <si>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</si>
  <si>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</si>
  <si>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</si>
  <si>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</si>
  <si>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</si>
  <si>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</si>
  <si>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</si>
  <si>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</si>
  <si>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</si>
  <si>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</si>
  <si>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</si>
  <si>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</si>
  <si>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</si>
  <si>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</si>
  <si>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</si>
  <si>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</si>
  <si>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</si>
  <si>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</si>
  <si>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</si>
  <si>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</si>
  <si>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</si>
  <si>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</si>
  <si>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</si>
  <si>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</si>
  <si>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</si>
  <si>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</si>
  <si>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</si>
  <si>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</si>
  <si>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</si>
  <si>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</si>
  <si>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</si>
  <si>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</si>
  <si>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</si>
  <si>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</si>
  <si>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</si>
  <si>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</si>
  <si>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</si>
  <si>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</si>
  <si>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</si>
  <si>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</si>
  <si>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</si>
  <si>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</si>
  <si>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</si>
  <si>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</si>
  <si>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</si>
  <si>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</si>
  <si>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</si>
  <si>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</si>
  <si>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</si>
  <si>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</si>
  <si>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</si>
  <si>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</si>
  <si>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</si>
  <si>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</si>
  <si>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</si>
  <si>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</si>
  <si>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</si>
  <si>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</si>
  <si>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</si>
  <si>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</si>
  <si>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</si>
  <si>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</si>
  <si>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</si>
  <si>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</si>
  <si>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</si>
  <si>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</si>
  <si>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</si>
  <si>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</si>
  <si>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</si>
  <si>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</si>
  <si>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</si>
  <si>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</si>
  <si>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</si>
  <si>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</si>
  <si>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</si>
  <si>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</si>
  <si>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</si>
  <si>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</si>
  <si>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</si>
  <si>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</si>
  <si>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</si>
  <si>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</si>
  <si>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</si>
  <si>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</si>
  <si>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</si>
  <si>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</si>
  <si>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</si>
  <si>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</si>
  <si>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</si>
  <si>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</si>
  <si>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</si>
  <si>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</si>
  <si>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</si>
  <si>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</si>
  <si>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</si>
  <si>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</si>
  <si>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</si>
  <si>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</si>
  <si>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</si>
  <si>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</si>
  <si>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</si>
  <si>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</si>
  <si>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</si>
  <si>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</si>
  <si>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</si>
  <si>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</si>
  <si>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</si>
  <si>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</si>
  <si>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</si>
  <si>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</si>
  <si>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</si>
  <si>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</si>
  <si>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</si>
  <si>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</si>
  <si>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</si>
  <si>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</si>
  <si>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</si>
  <si>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</si>
  <si>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</si>
  <si>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</si>
  <si>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</si>
  <si>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</si>
  <si>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</si>
  <si>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</si>
  <si>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</si>
  <si>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</si>
  <si>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</si>
  <si>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</si>
  <si>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</si>
  <si>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</si>
  <si>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</si>
  <si>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</si>
  <si>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</si>
  <si>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</si>
  <si>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</si>
  <si>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</si>
  <si>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</si>
  <si>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</si>
  <si>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</si>
  <si>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</si>
  <si>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</si>
  <si>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</si>
  <si>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</si>
  <si>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</si>
  <si>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</si>
  <si>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</si>
  <si>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</si>
  <si>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</si>
  <si>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</si>
  <si>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</si>
  <si>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</si>
  <si>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</si>
  <si>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</si>
  <si>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</si>
  <si>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</si>
  <si>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</si>
  <si>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</si>
  <si>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</si>
  <si>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</si>
  <si>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</si>
  <si>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</si>
  <si>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</si>
  <si>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</si>
  <si>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</si>
  <si>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</si>
  <si>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</si>
  <si>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</si>
  <si>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</si>
  <si>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</si>
  <si>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</si>
  <si>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</si>
  <si>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</si>
  <si>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</si>
  <si>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</si>
  <si>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</si>
  <si>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</si>
  <si>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</si>
  <si>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</si>
  <si>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</si>
  <si>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</si>
  <si>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</si>
  <si>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</si>
  <si>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</si>
  <si>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</si>
  <si>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</si>
  <si>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</si>
  <si>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</si>
  <si>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</si>
  <si>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</si>
  <si>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</si>
  <si>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</si>
  <si>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</si>
  <si>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</si>
  <si>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</si>
  <si>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</si>
  <si>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</si>
  <si>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</si>
  <si>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</si>
  <si>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</si>
  <si>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</si>
  <si>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</si>
  <si>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</si>
  <si>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</si>
  <si>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</si>
  <si>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</si>
  <si>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</si>
  <si>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</si>
  <si>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</si>
  <si>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</si>
  <si>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</si>
  <si>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</si>
  <si>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</si>
  <si>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</si>
  <si>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</si>
  <si>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</si>
  <si>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</si>
  <si>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</si>
  <si>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</si>
  <si>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</si>
  <si>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</si>
  <si>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</si>
  <si>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</si>
  <si>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</si>
  <si>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</si>
  <si>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</si>
  <si>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</si>
  <si>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</si>
  <si>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</si>
  <si>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</si>
  <si>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</si>
  <si>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</si>
  <si>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</si>
  <si>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</si>
  <si>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</si>
  <si>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</si>
  <si>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</si>
  <si>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</si>
  <si>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</si>
  <si>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</si>
  <si>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</si>
  <si>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</si>
  <si>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</si>
  <si>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</si>
  <si>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</si>
  <si>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</si>
  <si>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</si>
  <si>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</si>
  <si>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</si>
  <si>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</si>
  <si>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</si>
  <si>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</si>
  <si>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</si>
  <si>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</si>
  <si>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</si>
  <si>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</si>
  <si>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</si>
  <si>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</si>
  <si>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</si>
  <si>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</si>
  <si>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</si>
  <si>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</si>
  <si>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</si>
  <si>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</si>
  <si>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</si>
  <si>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</si>
  <si>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</si>
  <si>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</si>
  <si>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</si>
  <si>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</si>
  <si>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</si>
  <si>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</si>
  <si>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</si>
  <si>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</si>
  <si>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</si>
  <si>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</si>
  <si>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</si>
  <si>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</si>
  <si>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</si>
  <si>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</si>
  <si>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</si>
  <si>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</si>
  <si>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</si>
  <si>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</si>
  <si>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</si>
  <si>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</si>
  <si>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</si>
  <si>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</si>
  <si>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</si>
  <si>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</si>
  <si>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</si>
  <si>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</si>
  <si>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</si>
  <si>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</si>
  <si>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</si>
  <si>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</si>
  <si>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</si>
  <si>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</si>
  <si>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</si>
  <si>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</si>
  <si>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</si>
  <si>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</si>
  <si>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</si>
  <si>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</si>
  <si>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</si>
  <si>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</si>
  <si>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</si>
  <si>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</si>
  <si>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</si>
  <si>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</si>
  <si>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</si>
  <si>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</si>
  <si>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</si>
  <si>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</si>
  <si>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</si>
  <si>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</si>
  <si>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</si>
  <si>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</si>
  <si>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</si>
  <si>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</si>
  <si>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</si>
  <si>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</si>
  <si>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</si>
  <si>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</si>
  <si>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</si>
  <si>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</si>
  <si>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</si>
  <si>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</si>
  <si>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</si>
  <si>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</si>
  <si>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</si>
  <si>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</si>
  <si>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</si>
  <si>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</si>
  <si>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</si>
  <si>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</si>
  <si>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</si>
  <si>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</si>
  <si>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</si>
  <si>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</si>
  <si>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</si>
  <si>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</si>
  <si>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</si>
  <si>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</si>
  <si>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</si>
  <si>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</si>
  <si>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</si>
  <si>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</si>
  <si>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</si>
  <si>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</si>
  <si>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</si>
  <si>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</si>
  <si>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</si>
  <si>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</si>
  <si>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</si>
  <si>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</si>
  <si>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</si>
  <si>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</si>
  <si>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</si>
  <si>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</si>
  <si>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</si>
  <si>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</si>
  <si>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</si>
  <si>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</si>
  <si>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</si>
  <si>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</si>
  <si>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</si>
  <si>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</si>
  <si>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</si>
  <si>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</si>
  <si>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</si>
  <si>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</si>
  <si>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</si>
  <si>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</si>
  <si>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</si>
  <si>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</si>
  <si>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</si>
  <si>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</si>
  <si>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</si>
  <si>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</si>
  <si>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</si>
  <si>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</si>
  <si>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</si>
  <si>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</si>
  <si>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</si>
  <si>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</si>
  <si>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</si>
  <si>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</si>
  <si>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</si>
  <si>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</si>
  <si>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</si>
  <si>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</si>
  <si>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</si>
  <si>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</si>
  <si>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</si>
  <si>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</si>
  <si>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</si>
  <si>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</si>
  <si>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</si>
  <si>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</si>
  <si>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</si>
  <si>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</si>
  <si>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</si>
  <si>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</si>
  <si>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</si>
  <si>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</si>
  <si>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</si>
  <si>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</si>
  <si>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</si>
  <si>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</si>
  <si>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</si>
  <si>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</si>
  <si>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</si>
  <si>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</si>
  <si>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</si>
  <si>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</si>
  <si>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</si>
  <si>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</si>
  <si>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</si>
  <si>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</si>
  <si>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</si>
  <si>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</si>
  <si>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</si>
  <si>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</si>
  <si>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</si>
  <si>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</si>
  <si>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</si>
  <si>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</si>
  <si>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</si>
  <si>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</si>
  <si>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</si>
  <si>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</si>
  <si>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</si>
  <si>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</si>
  <si>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</si>
  <si>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</si>
  <si>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</si>
  <si>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</si>
  <si>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</si>
  <si>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</si>
  <si>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</si>
  <si>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</si>
  <si>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</si>
  <si>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</si>
  <si>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</si>
  <si>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</si>
  <si>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</si>
  <si>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</si>
  <si>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</si>
  <si>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</si>
  <si>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</si>
  <si>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</si>
  <si>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</si>
  <si>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</si>
  <si>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</si>
  <si>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</si>
  <si>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</si>
  <si>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</si>
  <si>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</si>
  <si>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</si>
  <si>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</si>
  <si>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</si>
  <si>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</si>
  <si>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</si>
  <si>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</si>
  <si>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</si>
  <si>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</si>
  <si>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</si>
  <si>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</si>
  <si>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</si>
  <si>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</si>
  <si>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</si>
  <si>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</si>
  <si>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</si>
  <si>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</si>
  <si>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</si>
  <si>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</si>
  <si>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</si>
  <si>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</si>
  <si>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</si>
  <si>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</si>
  <si>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</si>
  <si>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</si>
  <si>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</si>
  <si>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</si>
  <si>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</si>
  <si>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</si>
  <si>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</si>
  <si>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</si>
  <si>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</si>
  <si>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</si>
  <si>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</si>
  <si>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</si>
  <si>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</si>
  <si>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</si>
  <si>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</si>
  <si>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</si>
  <si>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</si>
  <si>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</si>
  <si>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</si>
  <si>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</si>
  <si>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</si>
  <si>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</si>
  <si>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</si>
  <si>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</si>
  <si>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</si>
  <si>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</si>
  <si>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</si>
  <si>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</si>
  <si>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</si>
  <si>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</si>
  <si>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</si>
  <si>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</si>
  <si>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</si>
  <si>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</si>
  <si>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</si>
  <si>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</si>
  <si>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</si>
  <si>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</si>
  <si>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</si>
  <si>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</si>
  <si>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</si>
  <si>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</si>
  <si>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</si>
  <si>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</si>
  <si>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</si>
  <si>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</si>
  <si>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</si>
  <si>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</si>
  <si>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</si>
  <si>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</si>
  <si>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</si>
  <si>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</si>
  <si>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</si>
  <si>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</si>
  <si>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</si>
  <si>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</si>
  <si>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</si>
  <si>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</si>
  <si>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</si>
  <si>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</si>
  <si>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</si>
  <si>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</si>
  <si>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</si>
  <si>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</si>
  <si>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</si>
  <si>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</si>
  <si>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</si>
  <si>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</si>
  <si>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</si>
  <si>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</si>
  <si>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</si>
  <si>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</si>
  <si>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</si>
  <si>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</si>
  <si>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</si>
  <si>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</si>
  <si>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</si>
  <si>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</si>
  <si>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</si>
  <si>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</si>
  <si>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</si>
  <si>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</si>
  <si>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</si>
  <si>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</si>
  <si>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</si>
  <si>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</si>
  <si>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</si>
  <si>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</si>
  <si>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</si>
  <si>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</si>
  <si>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</si>
  <si>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</si>
  <si>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</si>
  <si>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</si>
  <si>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</si>
  <si>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</si>
  <si>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</si>
  <si>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</si>
  <si>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</si>
  <si>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</si>
  <si>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</si>
  <si>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</si>
  <si>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</si>
  <si>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</si>
  <si>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</si>
  <si>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</si>
  <si>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</si>
  <si>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</si>
  <si>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</si>
  <si>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</si>
  <si>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</si>
  <si>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</si>
  <si>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</si>
  <si>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</si>
  <si>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</si>
  <si>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</si>
  <si>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</si>
  <si>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</si>
  <si>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</si>
  <si>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</si>
  <si>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</si>
  <si>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</si>
  <si>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</si>
  <si>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</si>
  <si>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</si>
  <si>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</si>
  <si>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</si>
  <si>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</si>
  <si>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</si>
  <si>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</si>
  <si>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</si>
  <si>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</si>
  <si>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</si>
  <si>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</si>
  <si>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</si>
  <si>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</si>
  <si>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</si>
  <si>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</si>
  <si>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</si>
  <si>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</si>
  <si>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</si>
  <si>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</si>
  <si>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</si>
  <si>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</si>
  <si>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</si>
  <si>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</si>
  <si>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</si>
  <si>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</si>
  <si>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</si>
  <si>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</si>
  <si>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</si>
  <si>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</si>
  <si>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</si>
  <si>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</si>
  <si>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</si>
  <si>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</si>
  <si>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</si>
  <si>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</si>
  <si>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</si>
  <si>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</si>
  <si>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</si>
  <si>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</si>
  <si>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</si>
  <si>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</si>
  <si>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</si>
  <si>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</si>
  <si>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</si>
  <si>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</si>
  <si>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</si>
  <si>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</si>
  <si>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</si>
  <si>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</si>
  <si>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</si>
  <si>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</si>
  <si>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</si>
  <si>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</si>
  <si>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</si>
  <si>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</si>
  <si>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</si>
  <si>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</si>
  <si>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</si>
  <si>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</si>
  <si>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</si>
  <si>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</si>
  <si>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</si>
  <si>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</si>
  <si>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</si>
  <si>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</si>
  <si>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</si>
  <si>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</si>
  <si>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</si>
  <si>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</si>
  <si>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</si>
  <si>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</si>
  <si>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</si>
  <si>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</si>
  <si>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</si>
  <si>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</si>
  <si>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</si>
  <si>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</si>
  <si>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</si>
  <si>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</si>
  <si>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</si>
  <si>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</si>
  <si>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</si>
  <si>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</si>
  <si>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</si>
  <si>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</si>
  <si>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</si>
  <si>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</si>
  <si>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</si>
  <si>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</si>
  <si>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</si>
  <si>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</si>
  <si>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</si>
  <si>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</si>
  <si>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</si>
  <si>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</si>
  <si>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</si>
  <si>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</si>
  <si>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</si>
  <si>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</si>
  <si>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</si>
  <si>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</si>
  <si>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</si>
  <si>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</si>
  <si>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</si>
  <si>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</si>
  <si>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</si>
  <si>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</si>
  <si>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</si>
  <si>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</si>
  <si>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</si>
  <si>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</si>
  <si>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</si>
  <si>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</si>
  <si>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</si>
  <si>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</si>
  <si>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</si>
  <si>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</si>
  <si>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</si>
  <si>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</si>
  <si>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</si>
  <si>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</si>
  <si>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</si>
  <si>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</si>
  <si>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</si>
  <si>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</si>
  <si>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</si>
  <si>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</si>
  <si>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</si>
  <si>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</si>
  <si>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</si>
  <si>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</si>
  <si>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</si>
  <si>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</si>
  <si>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</si>
  <si>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</si>
  <si>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</si>
  <si>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</si>
  <si>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</si>
  <si>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</si>
  <si>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</si>
  <si>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</si>
  <si>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</si>
  <si>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</si>
  <si>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</si>
  <si>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</si>
  <si>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</si>
  <si>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</si>
  <si>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</si>
  <si>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</si>
  <si>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</si>
  <si>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</si>
  <si>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</si>
  <si>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</si>
  <si>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</si>
  <si>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</si>
  <si>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</si>
  <si>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</si>
  <si>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</si>
  <si>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</si>
  <si>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</si>
  <si>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</si>
  <si>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</si>
  <si>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</si>
  <si>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</si>
  <si>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</si>
  <si>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</si>
  <si>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</si>
  <si>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</si>
  <si>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</si>
  <si>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</si>
  <si>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</si>
  <si>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</si>
  <si>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</si>
  <si>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</si>
  <si>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</si>
  <si>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</si>
  <si>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</si>
  <si>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</si>
  <si>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</si>
  <si>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</si>
  <si>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</si>
  <si>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</si>
  <si>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</si>
  <si>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</si>
  <si>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</si>
  <si>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</si>
  <si>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</si>
  <si>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</si>
  <si>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</si>
  <si>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</si>
  <si>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</si>
  <si>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</si>
  <si>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</si>
  <si>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</si>
  <si>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</si>
  <si>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</si>
  <si>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</si>
  <si>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</si>
  <si>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</si>
  <si>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</si>
  <si>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</si>
  <si>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</si>
  <si>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</si>
  <si>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</si>
  <si>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</si>
  <si>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</si>
  <si>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</si>
  <si>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</si>
  <si>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</si>
  <si>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</si>
  <si>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</si>
  <si>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</si>
  <si>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</si>
  <si>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</si>
  <si>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</si>
  <si>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</si>
  <si>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</si>
  <si>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</si>
  <si>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</si>
  <si>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</si>
  <si>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</si>
  <si>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</si>
  <si>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</si>
  <si>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</si>
  <si>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</si>
  <si>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</si>
  <si>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</si>
  <si>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</si>
  <si>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</si>
  <si>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</si>
  <si>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</si>
  <si>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</si>
  <si>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</si>
  <si>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</si>
  <si>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</si>
  <si>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</si>
  <si>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</si>
  <si>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</si>
  <si>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</si>
  <si>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</si>
  <si>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</si>
  <si>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</si>
  <si>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</si>
  <si>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</si>
  <si>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</si>
  <si>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</si>
  <si>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</si>
  <si>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</si>
  <si>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</si>
  <si>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</si>
  <si>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</si>
  <si>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</si>
  <si>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</si>
  <si>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</si>
  <si>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</si>
  <si>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</si>
  <si>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</si>
  <si>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</si>
  <si>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</si>
  <si>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</si>
  <si>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</si>
  <si>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</si>
  <si>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</si>
  <si>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</si>
  <si>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</si>
  <si>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</si>
  <si>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</si>
  <si>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</si>
  <si>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</si>
  <si>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</si>
  <si>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</si>
  <si>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</si>
  <si>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</si>
  <si>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</si>
  <si>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</si>
  <si>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</si>
  <si>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</si>
  <si>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</si>
  <si>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</si>
  <si>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</si>
  <si>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</si>
  <si>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</si>
  <si>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</si>
  <si>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</si>
  <si>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</si>
  <si>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</si>
  <si>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</si>
  <si>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</si>
  <si>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</si>
  <si>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</si>
  <si>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</si>
  <si>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</si>
  <si>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</si>
  <si>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</si>
  <si>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</si>
  <si>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</si>
  <si>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</si>
  <si>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</si>
  <si>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</si>
  <si>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</si>
  <si>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</si>
  <si>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</si>
  <si>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</si>
  <si>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</si>
  <si>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</si>
  <si>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</si>
  <si>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</si>
  <si>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</si>
  <si>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</si>
  <si>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</si>
  <si>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</si>
  <si>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</si>
  <si>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</si>
  <si>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</si>
  <si>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</si>
  <si>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</si>
  <si>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</si>
  <si>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</si>
  <si>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</si>
  <si>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</si>
  <si>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</si>
  <si>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</si>
  <si>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</si>
  <si>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</si>
  <si>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</si>
  <si>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</si>
  <si>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</si>
  <si>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</si>
  <si>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</si>
  <si>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</si>
  <si>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</si>
  <si>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</si>
  <si>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</si>
  <si>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</si>
  <si>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</si>
  <si>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</si>
  <si>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</si>
  <si>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</si>
  <si>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</si>
  <si>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</si>
  <si>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</si>
  <si>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</si>
  <si>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</si>
  <si>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</si>
  <si>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</si>
  <si>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</si>
  <si>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</si>
  <si>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</si>
  <si>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</si>
  <si>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</si>
  <si>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</si>
  <si>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</si>
  <si>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</si>
  <si>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</si>
  <si>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</si>
  <si>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</si>
  <si>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</si>
  <si>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</si>
  <si>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</si>
  <si>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</si>
  <si>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</si>
  <si>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</si>
  <si>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</si>
  <si>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</si>
  <si>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</si>
  <si>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</si>
  <si>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</si>
  <si>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</si>
  <si>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</si>
  <si>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</si>
  <si>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</si>
  <si>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</si>
  <si>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</si>
  <si>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</si>
  <si>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</si>
  <si>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</si>
  <si>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</si>
  <si>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</si>
  <si>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</si>
  <si>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</si>
  <si>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</si>
  <si>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</si>
  <si>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</si>
  <si>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</si>
  <si>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</si>
  <si>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</si>
  <si>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</si>
  <si>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</si>
  <si>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</si>
  <si>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</si>
  <si>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</si>
  <si>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</si>
  <si>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</si>
  <si>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</si>
  <si>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</si>
  <si>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</si>
  <si>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</si>
  <si>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</si>
  <si>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</si>
  <si>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</si>
  <si>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</si>
  <si>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</si>
  <si>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</si>
  <si>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</si>
  <si>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</si>
  <si>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</si>
  <si>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</si>
  <si>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</si>
  <si>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</si>
  <si>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</si>
  <si>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</si>
  <si>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</si>
  <si>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</si>
  <si>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</si>
  <si>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</si>
  <si>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</si>
  <si>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</si>
  <si>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</si>
  <si>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</si>
  <si>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</si>
  <si>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</si>
  <si>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</si>
  <si>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</si>
  <si>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</si>
  <si>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</si>
  <si>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</si>
  <si>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</si>
  <si>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</si>
  <si>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</si>
  <si>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</si>
  <si>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</si>
  <si>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</si>
  <si>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</si>
  <si>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</si>
  <si>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</si>
  <si>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</si>
  <si>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</si>
  <si>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</si>
  <si>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</si>
  <si>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</si>
  <si>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</si>
  <si>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</si>
  <si>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</si>
  <si>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</si>
  <si>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</si>
  <si>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</si>
  <si>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</si>
  <si>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</si>
  <si>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</si>
  <si>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</si>
  <si>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</si>
  <si>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</si>
  <si>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</si>
  <si>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</si>
  <si>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</si>
  <si>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</si>
  <si>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</si>
  <si>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</si>
  <si>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</si>
  <si>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</si>
  <si>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</si>
  <si>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</si>
  <si>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</si>
  <si>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</si>
  <si>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</si>
  <si>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</si>
  <si>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</si>
  <si>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</si>
  <si>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</si>
  <si>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</si>
  <si>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</si>
  <si>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</si>
  <si>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</si>
  <si>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</si>
  <si>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</si>
  <si>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</si>
  <si>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</si>
  <si>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</si>
  <si>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</si>
  <si>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</si>
  <si>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</si>
  <si>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</si>
  <si>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</si>
  <si>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</si>
  <si>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</si>
  <si>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</si>
  <si>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</si>
  <si>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</si>
  <si>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</si>
  <si>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</si>
  <si>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</si>
  <si>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</si>
  <si>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</si>
  <si>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</si>
  <si>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</si>
  <si>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</si>
  <si>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</si>
  <si>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</si>
  <si>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</si>
  <si>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</si>
  <si>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</si>
  <si>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</si>
  <si>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</si>
  <si>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</si>
  <si>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</si>
  <si>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</si>
  <si>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</si>
  <si>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</si>
  <si>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</si>
  <si>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</si>
  <si>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</si>
  <si>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</si>
  <si>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</si>
  <si>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</si>
  <si>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</si>
  <si>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</si>
  <si>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</si>
  <si>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</si>
  <si>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</si>
  <si>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</si>
  <si>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</si>
  <si>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</si>
  <si>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</si>
  <si>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</si>
  <si>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</si>
  <si>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</si>
  <si>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</si>
  <si>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</si>
  <si>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</si>
  <si>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</si>
  <si>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</si>
  <si>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</si>
  <si>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</si>
  <si>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</si>
  <si>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</si>
  <si>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</si>
  <si>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</si>
  <si>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</si>
  <si>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</si>
  <si>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</si>
  <si>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</si>
  <si>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</si>
  <si>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</si>
  <si>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</si>
  <si>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</si>
  <si>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</si>
  <si>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</si>
  <si>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</si>
  <si>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</si>
  <si>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</si>
  <si>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</si>
  <si>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</si>
  <si>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</si>
  <si>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</si>
  <si>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</si>
  <si>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</si>
  <si>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</si>
  <si>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</si>
  <si>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</si>
  <si>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</si>
  <si>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</si>
  <si>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</si>
  <si>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</si>
  <si>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</si>
  <si>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</si>
  <si>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</si>
  <si>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</si>
  <si>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</si>
  <si>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</si>
  <si>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</si>
  <si>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</si>
  <si>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</si>
  <si>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</si>
  <si>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</si>
  <si>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</si>
  <si>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</si>
  <si>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</si>
  <si>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</si>
  <si>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</si>
  <si>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</si>
  <si>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</si>
  <si>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</si>
  <si>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</si>
  <si>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</si>
  <si>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</si>
  <si>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</si>
  <si>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</si>
  <si>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</si>
  <si>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</si>
  <si>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</si>
  <si>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</si>
  <si>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</si>
  <si>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</si>
  <si>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</si>
  <si>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</si>
  <si>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</si>
  <si>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</si>
  <si>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</si>
  <si>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</si>
  <si>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</si>
  <si>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</si>
  <si>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</si>
  <si>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</si>
  <si>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</si>
  <si>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</si>
  <si>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</si>
  <si>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</si>
  <si>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</si>
  <si>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</si>
  <si>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</si>
  <si>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</si>
  <si>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</si>
  <si>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</si>
  <si>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</si>
  <si>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</si>
  <si>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</si>
  <si>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</si>
  <si>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</si>
  <si>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</si>
  <si>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</si>
  <si>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</si>
  <si>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</si>
  <si>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</si>
  <si>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</si>
  <si>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</si>
  <si>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</si>
  <si>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</si>
  <si>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</si>
  <si>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</si>
  <si>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</si>
  <si>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</si>
  <si>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</si>
  <si>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</si>
  <si>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</si>
  <si>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</si>
  <si>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</si>
  <si>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</si>
  <si>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</si>
  <si>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</si>
  <si>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</si>
  <si>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</si>
  <si>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</si>
  <si>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</si>
  <si>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</si>
  <si>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</si>
  <si>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</si>
  <si>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</si>
  <si>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</si>
  <si>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</si>
  <si>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</si>
  <si>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</si>
  <si>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</si>
  <si>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</si>
  <si>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</si>
  <si>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</si>
  <si>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</si>
  <si>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</si>
  <si>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</si>
  <si>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</si>
  <si>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</si>
  <si>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</si>
  <si>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</si>
  <si>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</si>
  <si>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</si>
  <si>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</si>
  <si>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</si>
  <si>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</si>
  <si>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</si>
  <si>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</si>
  <si>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</si>
  <si>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</si>
  <si>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</si>
  <si>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</si>
  <si>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</si>
  <si>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</si>
  <si>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</si>
  <si>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</si>
  <si>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</si>
  <si>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</si>
  <si>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</si>
  <si>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</si>
  <si>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</si>
  <si>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</si>
  <si>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</si>
  <si>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</si>
  <si>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</si>
  <si>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</si>
  <si>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</si>
  <si>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</si>
  <si>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</si>
  <si>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</si>
  <si>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</si>
  <si>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</si>
  <si>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</si>
  <si>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</si>
  <si>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</si>
  <si>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</si>
  <si>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</si>
  <si>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</si>
  <si>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</si>
  <si>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</si>
  <si>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</si>
  <si>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</si>
  <si>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</si>
  <si>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</si>
  <si>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</si>
  <si>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</si>
  <si>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</si>
  <si>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</si>
  <si>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</si>
  <si>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</si>
  <si>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</si>
  <si>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</si>
  <si>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</si>
  <si>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</si>
  <si>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</si>
  <si>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</si>
  <si>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</si>
  <si>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</si>
  <si>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</si>
  <si>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</si>
  <si>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</si>
  <si>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</si>
  <si>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</si>
  <si>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</si>
  <si>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</si>
  <si>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</si>
  <si>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</si>
  <si>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</si>
  <si>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</si>
  <si>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</si>
  <si>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</si>
  <si>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</si>
  <si>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</si>
  <si>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</si>
  <si>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</si>
  <si>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</si>
  <si>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</si>
  <si>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</si>
  <si>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</si>
  <si>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</si>
  <si>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</si>
  <si>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</si>
  <si>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</si>
  <si>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</si>
  <si>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</si>
  <si>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</si>
  <si>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</si>
  <si>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</si>
  <si>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</si>
  <si>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</si>
  <si>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</si>
  <si>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</si>
  <si>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</si>
  <si>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</si>
  <si>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</si>
  <si>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</si>
  <si>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</si>
  <si>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</si>
  <si>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</si>
  <si>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</si>
  <si>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</si>
  <si>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</si>
  <si>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</si>
  <si>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</si>
  <si>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</si>
  <si>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</si>
  <si>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</si>
  <si>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</si>
  <si>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</si>
  <si>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</si>
  <si>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</si>
  <si>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</si>
  <si>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</si>
  <si>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</si>
  <si>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</si>
  <si>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</si>
  <si>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</si>
  <si>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</si>
  <si>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</si>
  <si>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</si>
  <si>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</si>
  <si>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</si>
  <si>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</si>
  <si>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</si>
  <si>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</si>
  <si>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</si>
  <si>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</si>
  <si>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</si>
  <si>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</si>
  <si>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</si>
  <si>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</si>
  <si>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</si>
  <si>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</si>
  <si>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</si>
  <si>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</si>
  <si>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</si>
  <si>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</si>
  <si>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</si>
  <si>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</si>
  <si>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</si>
  <si>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</si>
  <si>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</si>
  <si>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</si>
  <si>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</si>
  <si>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</si>
  <si>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</si>
  <si>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</si>
  <si>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</si>
  <si>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</si>
  <si>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</si>
  <si>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</si>
  <si>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</si>
  <si>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</si>
  <si>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</si>
  <si>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</si>
  <si>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</si>
  <si>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</si>
  <si>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</si>
  <si>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</si>
  <si>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</si>
  <si>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</si>
  <si>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</si>
  <si>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</si>
  <si>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</si>
  <si>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</si>
  <si>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</si>
  <si>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</si>
  <si>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</si>
  <si>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</si>
  <si>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</si>
  <si>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</si>
  <si>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</si>
  <si>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</si>
  <si>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</si>
  <si>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</si>
  <si>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</si>
  <si>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</si>
  <si>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</si>
  <si>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</si>
  <si>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</si>
  <si>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</si>
  <si>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</si>
  <si>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</si>
  <si>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</si>
  <si>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</si>
  <si>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</si>
  <si>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</si>
  <si>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</si>
  <si>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</si>
  <si>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</si>
  <si>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</si>
  <si>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</si>
  <si>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</si>
  <si>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</si>
  <si>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</si>
  <si>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</si>
  <si>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</si>
  <si>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</si>
  <si>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</si>
  <si>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</si>
  <si>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</si>
  <si>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</si>
  <si>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</si>
  <si>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</si>
  <si>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</si>
  <si>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</si>
  <si>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</si>
  <si>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</si>
  <si>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</si>
  <si>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</si>
  <si>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</si>
  <si>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</si>
  <si>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</si>
  <si>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</si>
  <si>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</si>
  <si>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</si>
  <si>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</si>
  <si>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</si>
  <si>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</si>
  <si>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</si>
  <si>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</si>
  <si>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</si>
  <si>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</si>
  <si>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</si>
  <si>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</si>
  <si>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</si>
  <si>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</si>
  <si>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</si>
  <si>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</si>
  <si>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</si>
  <si>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</si>
  <si>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</si>
  <si>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</si>
  <si>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</si>
  <si>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</si>
  <si>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</si>
  <si>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</si>
  <si>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</si>
  <si>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</si>
  <si>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</si>
  <si>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</si>
  <si>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</si>
  <si>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</si>
  <si>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</si>
  <si>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</si>
  <si>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</si>
  <si>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</si>
  <si>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</si>
  <si>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</si>
  <si>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</si>
  <si>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</si>
  <si>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</si>
  <si>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</si>
  <si>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</si>
  <si>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</si>
  <si>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</si>
  <si>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</si>
  <si>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</si>
  <si>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</si>
  <si>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</si>
  <si>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</si>
  <si>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</si>
  <si>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</si>
  <si>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</si>
  <si>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</si>
  <si>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</si>
  <si>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</si>
  <si>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</si>
  <si>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</si>
  <si>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</si>
  <si>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</si>
  <si>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</si>
  <si>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</si>
  <si>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</si>
  <si>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</si>
  <si>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</si>
  <si>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</si>
  <si>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</si>
  <si>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</si>
  <si>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</si>
  <si>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</si>
  <si>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</si>
  <si>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</si>
  <si>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</si>
  <si>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</si>
  <si>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</si>
  <si>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</si>
  <si>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</si>
  <si>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</si>
  <si>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</si>
  <si>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</si>
  <si>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</si>
  <si>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</si>
  <si>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</si>
  <si>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</si>
  <si>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</si>
  <si>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</si>
  <si>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</si>
  <si>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</si>
  <si>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</si>
  <si>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</si>
  <si>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</si>
  <si>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</si>
  <si>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</si>
  <si>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</si>
  <si>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</si>
  <si>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</si>
  <si>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</si>
  <si>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</si>
  <si>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</si>
  <si>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</si>
  <si>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</si>
  <si>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</si>
  <si>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</si>
  <si>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</si>
  <si>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</si>
  <si>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</si>
  <si>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</si>
  <si>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</si>
  <si>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</si>
  <si>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</si>
  <si>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</si>
  <si>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</si>
  <si>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</si>
  <si>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</si>
  <si>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</si>
  <si>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</si>
  <si>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</si>
  <si>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</si>
  <si>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</si>
  <si>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</si>
  <si>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</si>
  <si>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</si>
  <si>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</si>
  <si>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</si>
  <si>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</si>
  <si>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</si>
  <si>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</si>
  <si>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</si>
  <si>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</si>
  <si>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</si>
  <si>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</si>
  <si>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</si>
  <si>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</si>
  <si>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</si>
  <si>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</si>
  <si>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</si>
  <si>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</si>
  <si>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</si>
  <si>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</si>
  <si>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</si>
  <si>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</si>
  <si>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</si>
  <si>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</si>
  <si>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</si>
  <si>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</si>
  <si>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</si>
  <si>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</si>
  <si>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</si>
  <si>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</si>
  <si>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</si>
  <si>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</si>
  <si>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</si>
  <si>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</si>
  <si>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</si>
  <si>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</si>
  <si>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</si>
  <si>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</si>
  <si>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</si>
  <si>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</si>
  <si>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</si>
  <si>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</si>
  <si>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</si>
  <si>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</si>
  <si>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</si>
  <si>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</si>
  <si>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</si>
  <si>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</si>
  <si>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</si>
  <si>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</si>
  <si>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</si>
  <si>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</si>
  <si>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</si>
  <si>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</si>
  <si>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</si>
  <si>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</si>
  <si>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</si>
  <si>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</si>
  <si>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</si>
  <si>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</si>
  <si>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</si>
  <si>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</si>
  <si>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</si>
  <si>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</si>
  <si>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</si>
  <si>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</si>
  <si>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</si>
  <si>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</si>
  <si>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</si>
  <si>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</si>
  <si>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</si>
  <si>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</si>
  <si>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</si>
  <si>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</si>
  <si>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</si>
  <si>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</si>
  <si>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</si>
  <si>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</si>
  <si>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</si>
  <si>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</si>
  <si>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</si>
  <si>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</si>
  <si>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</si>
  <si>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</si>
  <si>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</si>
  <si>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</si>
  <si>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</si>
  <si>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</si>
  <si>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</si>
  <si>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</si>
  <si>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</si>
  <si>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</si>
  <si>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</si>
  <si>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</si>
  <si>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</si>
  <si>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</si>
  <si>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</si>
  <si>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</si>
  <si>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</si>
  <si>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</si>
  <si>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</si>
  <si>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</si>
  <si>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</si>
  <si>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</si>
  <si>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</si>
  <si>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</si>
  <si>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</si>
  <si>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</si>
  <si>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</si>
  <si>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</si>
  <si>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</si>
  <si>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</si>
  <si>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</si>
  <si>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</si>
  <si>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</si>
  <si>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</si>
  <si>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</si>
  <si>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</si>
  <si>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</si>
  <si>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</si>
  <si>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</si>
  <si>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</si>
  <si>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</si>
  <si>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</si>
  <si>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</si>
  <si>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</si>
  <si>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</si>
  <si>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</si>
  <si>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</si>
  <si>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</si>
  <si>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</si>
  <si>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</si>
  <si>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</si>
  <si>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</si>
  <si>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</si>
  <si>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</si>
  <si>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</si>
  <si>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</si>
  <si>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</si>
  <si>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</si>
  <si>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</si>
  <si>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</si>
  <si>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</si>
  <si>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</si>
  <si>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</si>
  <si>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</si>
  <si>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</si>
  <si>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</si>
  <si>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</si>
  <si>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</si>
  <si>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</si>
  <si>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</si>
  <si>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</si>
  <si>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</si>
  <si>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</si>
  <si>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</si>
  <si>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</si>
  <si>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</si>
  <si>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</si>
  <si>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</si>
  <si>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</si>
  <si>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</si>
  <si>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</si>
  <si>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</si>
  <si>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</si>
  <si>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</si>
  <si>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</si>
  <si>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</si>
  <si>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</si>
  <si>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</si>
  <si>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</si>
  <si>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</si>
  <si>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</si>
  <si>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</si>
  <si>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</si>
  <si>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</si>
  <si>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</si>
  <si>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</si>
  <si>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</si>
  <si>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</si>
  <si>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</si>
  <si>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</si>
  <si>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</si>
  <si>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</si>
  <si>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</si>
  <si>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</si>
  <si>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</si>
  <si>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</si>
  <si>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</si>
  <si>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</si>
  <si>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</si>
  <si>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</si>
  <si>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</si>
  <si>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</si>
  <si>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</si>
  <si>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</si>
  <si>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</si>
  <si>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</si>
  <si>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</si>
  <si>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</si>
  <si>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</si>
  <si>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</si>
  <si>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</si>
  <si>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</si>
  <si>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</si>
  <si>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</si>
  <si>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</si>
  <si>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</si>
  <si>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</si>
  <si>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</si>
  <si>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</si>
  <si>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</si>
  <si>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</si>
  <si>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</si>
  <si>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</si>
  <si>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</si>
  <si>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</si>
  <si>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</si>
  <si>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</si>
  <si>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</si>
  <si>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</si>
  <si>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</si>
  <si>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</si>
  <si>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</si>
  <si>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</si>
  <si>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</si>
  <si>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</si>
  <si>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</si>
  <si>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</si>
  <si>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</si>
  <si>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</si>
  <si>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</si>
  <si>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</si>
  <si>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</si>
  <si>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</si>
  <si>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</si>
  <si>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</si>
  <si>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</si>
  <si>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</si>
  <si>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</si>
  <si>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</si>
  <si>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</si>
  <si>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</si>
  <si>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</si>
  <si>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</si>
  <si>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</si>
  <si>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</si>
  <si>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</si>
  <si>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</si>
  <si>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</si>
  <si>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</si>
  <si>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</si>
  <si>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</si>
  <si>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</si>
  <si>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</si>
  <si>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</si>
  <si>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</si>
  <si>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</si>
  <si>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</si>
  <si>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</si>
  <si>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</si>
  <si>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</si>
  <si>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</si>
  <si>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</si>
  <si>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</si>
  <si>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</si>
  <si>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</si>
  <si>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</si>
  <si>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</si>
  <si>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</si>
  <si>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</si>
  <si>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</si>
  <si>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</si>
  <si>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</si>
  <si>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</si>
  <si>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</si>
  <si>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</si>
  <si>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</si>
  <si>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</si>
  <si>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</si>
  <si>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</si>
  <si>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</si>
  <si>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</si>
  <si>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</si>
  <si>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</si>
  <si>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</si>
  <si>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</si>
  <si>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</si>
  <si>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</si>
  <si>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</si>
  <si>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</si>
  <si>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</si>
  <si>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</si>
  <si>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</si>
  <si>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</si>
  <si>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</si>
  <si>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</si>
  <si>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</si>
  <si>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</si>
  <si>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</si>
  <si>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</si>
  <si>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</si>
  <si>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</si>
  <si>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</si>
  <si>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</si>
  <si>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</si>
  <si>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</si>
  <si>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</si>
  <si>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</si>
  <si>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</si>
  <si>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</si>
  <si>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</si>
  <si>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</si>
  <si>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</si>
  <si>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</si>
  <si>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</si>
  <si>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</si>
  <si>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</si>
  <si>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</si>
  <si>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</si>
  <si>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</si>
  <si>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</si>
  <si>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</si>
  <si>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</si>
  <si>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</si>
  <si>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</si>
  <si>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</si>
  <si>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</si>
  <si>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</si>
  <si>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</si>
  <si>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</si>
  <si>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</si>
  <si>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</si>
  <si>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</si>
  <si>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</si>
  <si>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</si>
  <si>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</si>
  <si>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</si>
  <si>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</si>
  <si>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</si>
  <si>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</si>
  <si>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</si>
  <si>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</si>
  <si>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</si>
  <si>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</si>
  <si>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</si>
  <si>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</si>
  <si>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</si>
  <si>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</si>
  <si>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</si>
  <si>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</si>
  <si>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</si>
  <si>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</si>
  <si>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</si>
  <si>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</si>
  <si>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</si>
  <si>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</si>
  <si>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</si>
  <si>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</si>
  <si>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</si>
  <si>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</si>
  <si>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</si>
  <si>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</si>
  <si>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</si>
  <si>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</si>
  <si>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</si>
  <si>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</si>
  <si>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</si>
  <si>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</si>
  <si>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</si>
  <si>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</si>
  <si>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</si>
  <si>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</si>
  <si>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</si>
  <si>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</si>
  <si>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</si>
  <si>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</si>
  <si>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</si>
  <si>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</si>
  <si>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</si>
  <si>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</si>
  <si>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</si>
  <si>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</si>
  <si>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</si>
  <si>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</si>
  <si>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</si>
  <si>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</si>
  <si>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</si>
  <si>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</si>
  <si>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</si>
  <si>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</si>
  <si>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</si>
  <si>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</si>
  <si>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</si>
  <si>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</si>
  <si>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</si>
  <si>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</si>
  <si>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</si>
  <si>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</si>
  <si>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</si>
  <si>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</si>
  <si>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</si>
  <si>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</si>
  <si>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</si>
  <si>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</si>
  <si>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</si>
  <si>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</si>
  <si>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</si>
  <si>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</si>
  <si>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</si>
  <si>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</si>
  <si>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</si>
  <si>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</si>
  <si>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</si>
  <si>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</si>
  <si>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</si>
  <si>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</si>
  <si>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</si>
  <si>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</si>
  <si>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</si>
  <si>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</si>
  <si>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</si>
  <si>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</si>
  <si>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</si>
  <si>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</si>
  <si>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</si>
  <si>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</si>
  <si>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</si>
  <si>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</si>
  <si>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</si>
  <si>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</si>
  <si>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</si>
  <si>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</si>
  <si>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</si>
  <si>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</si>
  <si>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</si>
  <si>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</si>
  <si>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</si>
  <si>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</si>
  <si>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</si>
  <si>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</si>
  <si>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</si>
  <si>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</si>
  <si>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</si>
  <si>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</si>
  <si>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</si>
  <si>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</si>
  <si>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</si>
  <si>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</si>
  <si>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</si>
  <si>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</si>
  <si>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</si>
  <si>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</si>
  <si>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</si>
  <si>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</si>
  <si>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</si>
  <si>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</si>
  <si>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</si>
  <si>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</si>
  <si>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</si>
  <si>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</si>
  <si>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</si>
  <si>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</si>
  <si>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</si>
  <si>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</si>
  <si>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</si>
  <si>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</si>
  <si>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</si>
  <si>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</si>
  <si>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</si>
  <si>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</si>
  <si>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</si>
  <si>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</si>
  <si>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</si>
  <si>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</si>
  <si>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</si>
  <si>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</si>
  <si>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</si>
  <si>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</si>
  <si>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</si>
  <si>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</si>
  <si>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</si>
  <si>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</si>
  <si>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</si>
  <si>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</si>
  <si>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</si>
  <si>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</si>
  <si>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</si>
  <si>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</si>
  <si>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</si>
  <si>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</si>
  <si>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</si>
  <si>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</si>
  <si>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</si>
  <si>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</si>
  <si>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</si>
  <si>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</si>
  <si>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</si>
  <si>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</si>
  <si>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</si>
  <si>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</si>
  <si>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</si>
  <si>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</si>
  <si>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</si>
  <si>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</si>
  <si>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</si>
  <si>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</si>
  <si>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</si>
  <si>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</si>
  <si>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</si>
  <si>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</si>
  <si>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</si>
  <si>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</si>
  <si>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</si>
  <si>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</si>
  <si>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</si>
  <si>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</si>
  <si>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</si>
  <si>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</si>
  <si>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</si>
  <si>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</si>
  <si>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</si>
  <si>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</si>
  <si>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</si>
  <si>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</si>
  <si>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</si>
  <si>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</si>
  <si>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</si>
  <si>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</si>
  <si>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</si>
  <si>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</si>
  <si>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</si>
  <si>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</si>
  <si>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</si>
  <si>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</si>
  <si>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</si>
  <si>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</si>
  <si>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</si>
  <si>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</si>
  <si>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</si>
  <si>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</si>
  <si>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</si>
  <si>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</si>
  <si>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</si>
  <si>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</si>
  <si>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</si>
  <si>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</si>
  <si>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</si>
  <si>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</si>
  <si>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</si>
  <si>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</si>
  <si>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</si>
  <si>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</si>
  <si>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</si>
  <si>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</si>
  <si>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</si>
  <si>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</si>
  <si>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</si>
  <si>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</si>
  <si>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</si>
  <si>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</si>
  <si>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</si>
  <si>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</si>
  <si>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</si>
  <si>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</si>
  <si>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</si>
  <si>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</si>
  <si>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</si>
  <si>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</si>
  <si>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</si>
  <si>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</si>
  <si>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</si>
  <si>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</si>
  <si>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</si>
  <si>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</si>
  <si>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</si>
  <si>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</si>
  <si>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</si>
  <si>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</si>
  <si>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</si>
  <si>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</si>
  <si>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</si>
  <si>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</si>
  <si>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</si>
  <si>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</si>
  <si>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</si>
  <si>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</si>
  <si>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</si>
  <si>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</si>
  <si>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</si>
  <si>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</si>
  <si>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</si>
  <si>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</si>
  <si>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</si>
  <si>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</si>
  <si>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</si>
  <si>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</si>
  <si>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</si>
  <si>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</si>
  <si>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</si>
  <si>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</si>
  <si>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</si>
  <si>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</si>
  <si>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</si>
  <si>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</si>
  <si>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</si>
  <si>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</si>
  <si>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</si>
  <si>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</si>
  <si>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</si>
  <si>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</si>
  <si>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</si>
  <si>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</si>
  <si>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</si>
  <si>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</si>
  <si>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</si>
  <si>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</si>
  <si>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</si>
  <si>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</si>
  <si>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</si>
  <si>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</si>
  <si>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</si>
  <si>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</si>
  <si>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</si>
  <si>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</si>
  <si>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</si>
  <si>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</si>
  <si>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</si>
  <si>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</si>
  <si>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</si>
  <si>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</si>
  <si>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</si>
  <si>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</si>
  <si>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</si>
  <si>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</si>
  <si>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</si>
  <si>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</si>
  <si>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</si>
  <si>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</si>
  <si>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</si>
  <si>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</si>
  <si>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</si>
  <si>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</si>
  <si>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</si>
  <si>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</si>
  <si>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</si>
  <si>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</si>
  <si>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</si>
  <si>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</si>
  <si>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</si>
  <si>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</si>
  <si>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</si>
  <si>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</si>
  <si>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</si>
  <si>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</si>
  <si>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</si>
  <si>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</si>
  <si>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</si>
  <si>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</si>
  <si>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</si>
  <si>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</si>
  <si>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</si>
  <si>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</si>
  <si>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</si>
  <si>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</si>
  <si>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</si>
  <si>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</si>
  <si>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</si>
  <si>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</si>
  <si>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</si>
  <si>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</si>
  <si>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</si>
  <si>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</si>
  <si>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</si>
  <si>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</si>
  <si>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</si>
  <si>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</si>
  <si>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</si>
  <si>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</si>
  <si>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</si>
  <si>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</si>
  <si>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</si>
  <si>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</si>
  <si>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</si>
  <si>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</si>
  <si>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</si>
  <si>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</si>
  <si>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</si>
  <si>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</si>
  <si>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</si>
  <si>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</si>
  <si>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</si>
  <si>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</si>
  <si>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</si>
  <si>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</si>
  <si>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</si>
  <si>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</si>
  <si>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</si>
  <si>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</si>
  <si>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</si>
  <si>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</si>
  <si>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</si>
  <si>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</si>
  <si>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</si>
  <si>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</si>
  <si>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</si>
  <si>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</si>
  <si>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</si>
  <si>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</si>
  <si>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</si>
  <si>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</si>
  <si>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</si>
  <si>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</si>
  <si>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</si>
  <si>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</si>
  <si>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</si>
  <si>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</si>
  <si>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</si>
  <si>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</si>
  <si>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</si>
  <si>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</si>
  <si>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</si>
  <si>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</si>
  <si>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</si>
  <si>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</si>
  <si>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</si>
  <si>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</si>
  <si>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</si>
  <si>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</si>
  <si>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</si>
  <si>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</si>
  <si>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</si>
  <si>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</si>
  <si>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</si>
  <si>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</si>
  <si>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</si>
  <si>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</si>
  <si>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</si>
  <si>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</si>
  <si>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</si>
  <si>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</si>
  <si>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</si>
  <si>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</si>
  <si>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</si>
  <si>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</si>
  <si>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</si>
  <si>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</si>
  <si>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</si>
  <si>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</si>
  <si>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</si>
  <si>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</si>
  <si>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</si>
  <si>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</si>
  <si>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</si>
  <si>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</si>
  <si>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</si>
  <si>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</si>
  <si>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</si>
  <si>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</si>
  <si>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</si>
  <si>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</si>
  <si>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</si>
  <si>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</si>
  <si>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</si>
  <si>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</si>
  <si>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</si>
  <si>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</si>
  <si>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</si>
  <si>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</si>
  <si>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</si>
  <si>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</si>
  <si>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</si>
  <si>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</si>
  <si>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</si>
  <si>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</si>
  <si>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</si>
  <si>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</si>
  <si>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</si>
  <si>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</si>
  <si>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</si>
  <si>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</si>
  <si>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</si>
  <si>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</si>
  <si>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</si>
  <si>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</si>
  <si>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</si>
  <si>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</si>
  <si>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</si>
  <si>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</si>
  <si>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</si>
  <si>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</si>
  <si>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</si>
  <si>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</si>
  <si>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</si>
  <si>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</si>
  <si>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</si>
  <si>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</si>
  <si>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</si>
  <si>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</si>
  <si>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</si>
  <si>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</si>
  <si>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</si>
  <si>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</si>
  <si>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</si>
  <si>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</si>
  <si>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</si>
  <si>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</si>
  <si>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</si>
  <si>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</si>
  <si>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</si>
  <si>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</si>
  <si>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</si>
  <si>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</si>
  <si>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</si>
  <si>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</si>
  <si>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</si>
  <si>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</si>
  <si>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</si>
  <si>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</si>
  <si>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</si>
  <si>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</si>
  <si>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</si>
  <si>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</si>
  <si>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</si>
  <si>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</si>
  <si>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</si>
  <si>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</si>
  <si>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</si>
  <si>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</si>
  <si>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</si>
  <si>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</si>
  <si>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</si>
  <si>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</si>
  <si>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</si>
  <si>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</si>
  <si>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</si>
  <si>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</si>
  <si>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</si>
  <si>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</si>
  <si>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</si>
  <si>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</si>
  <si>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</si>
  <si>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</si>
  <si>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</si>
  <si>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</si>
  <si>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</si>
  <si>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</si>
  <si>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</si>
  <si>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</si>
  <si>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</si>
  <si>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</si>
  <si>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</si>
  <si>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</si>
  <si>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</si>
  <si>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</si>
  <si>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</si>
  <si>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</si>
  <si>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</si>
  <si>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</si>
  <si>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</si>
  <si>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</si>
  <si>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</si>
  <si>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</si>
  <si>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</si>
  <si>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</si>
  <si>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</si>
  <si>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</si>
  <si>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</si>
  <si>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</si>
  <si>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</si>
  <si>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</si>
  <si>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</si>
  <si>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</si>
  <si>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</si>
  <si>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</si>
  <si>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</si>
  <si>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</si>
  <si>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</si>
  <si>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</si>
  <si>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</si>
  <si>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</si>
  <si>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</si>
  <si>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</si>
  <si>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</si>
  <si>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</si>
  <si>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</si>
  <si>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</si>
  <si>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</si>
  <si>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</si>
  <si>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</si>
  <si>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</si>
  <si>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</si>
  <si>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</si>
  <si>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</si>
  <si>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</si>
  <si>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</si>
  <si>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</si>
  <si>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</si>
  <si>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</si>
  <si>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</si>
  <si>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</si>
  <si>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</si>
  <si>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</si>
  <si>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</si>
  <si>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</si>
  <si>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</si>
  <si>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</si>
  <si>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</si>
  <si>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</si>
  <si>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</si>
  <si>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</si>
  <si>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</si>
  <si>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</si>
  <si>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</si>
  <si>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</si>
  <si>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</si>
  <si>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</si>
  <si>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</si>
  <si>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</si>
  <si>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</si>
  <si>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</si>
  <si>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</si>
  <si>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</si>
  <si>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</si>
  <si>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</si>
  <si>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</si>
  <si>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</si>
  <si>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</si>
  <si>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</si>
  <si>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</si>
  <si>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</si>
  <si>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</si>
  <si>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</si>
  <si>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</si>
  <si>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</si>
  <si>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</si>
  <si>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</si>
  <si>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</si>
  <si>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</si>
  <si>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</si>
  <si>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</si>
  <si>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</si>
  <si>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</si>
  <si>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</si>
  <si>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</si>
  <si>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</si>
  <si>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</si>
  <si>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</si>
  <si>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</si>
  <si>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</si>
  <si>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</si>
  <si>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</si>
  <si>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</si>
  <si>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</si>
  <si>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</si>
  <si>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</si>
  <si>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</si>
  <si>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</si>
  <si>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</si>
  <si>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</si>
  <si>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</si>
  <si>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</si>
  <si>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</si>
  <si>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</si>
  <si>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</si>
  <si>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</si>
  <si>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</si>
  <si>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</si>
  <si>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</si>
  <si>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</si>
  <si>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</si>
  <si>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</si>
  <si>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</si>
  <si>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</si>
  <si>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</si>
  <si>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</si>
  <si>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</si>
  <si>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</si>
  <si>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</si>
  <si>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</si>
  <si>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</si>
  <si>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</si>
  <si>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</si>
  <si>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</si>
  <si>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</si>
  <si>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</si>
  <si>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</si>
  <si>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</si>
  <si>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</si>
  <si>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</si>
  <si>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</si>
  <si>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</si>
  <si>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</si>
  <si>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</si>
  <si>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</si>
  <si>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</si>
  <si>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</si>
  <si>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</si>
  <si>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</si>
  <si>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</si>
  <si>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</si>
  <si>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</si>
  <si>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</si>
  <si>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</si>
  <si>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</si>
  <si>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</si>
  <si>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</si>
  <si>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</si>
  <si>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</si>
  <si>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</si>
  <si>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</si>
  <si>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</si>
  <si>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</si>
  <si>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</si>
  <si>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</si>
  <si>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</si>
  <si>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</si>
  <si>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</si>
  <si>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</si>
  <si>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</si>
  <si>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</si>
  <si>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</si>
  <si>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</si>
  <si>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</si>
  <si>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</si>
  <si>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</si>
  <si>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</si>
  <si>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</si>
  <si>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</si>
  <si>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</si>
  <si>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</si>
  <si>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</si>
  <si>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</si>
  <si>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</si>
  <si>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</si>
  <si>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</si>
  <si>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</si>
  <si>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</si>
  <si>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</si>
  <si>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</si>
  <si>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</si>
  <si>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</si>
  <si>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</si>
  <si>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</si>
  <si>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</si>
  <si>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</si>
  <si>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</si>
  <si>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</si>
  <si>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</si>
  <si>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</si>
  <si>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</si>
  <si>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</si>
  <si>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</si>
  <si>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</si>
  <si>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</si>
  <si>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</si>
  <si>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</si>
  <si>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</si>
  <si>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</si>
  <si>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</si>
  <si>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</si>
  <si>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</si>
  <si>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</si>
  <si>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</si>
  <si>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</si>
  <si>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</si>
  <si>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</si>
  <si>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</si>
  <si>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</si>
  <si>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</si>
  <si>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</si>
  <si>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</si>
  <si>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</si>
  <si>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</si>
  <si>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</si>
  <si>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</si>
  <si>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</si>
  <si>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</si>
  <si>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</si>
  <si>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</si>
  <si>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</si>
  <si>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</si>
  <si>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</si>
  <si>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</si>
  <si>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</si>
  <si>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</si>
  <si>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</si>
  <si>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</si>
  <si>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</si>
  <si>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</si>
  <si>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</si>
  <si>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</si>
  <si>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</si>
  <si>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</si>
  <si>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</si>
  <si>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</si>
  <si>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</si>
  <si>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</si>
  <si>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</si>
  <si>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</si>
  <si>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</si>
  <si>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</si>
  <si>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</si>
  <si>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</si>
  <si>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</si>
  <si>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</si>
  <si>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</si>
  <si>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</si>
  <si>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</si>
  <si>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</si>
  <si>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</si>
  <si>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</si>
  <si>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</si>
  <si>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</si>
  <si>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</si>
  <si>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</si>
  <si>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</si>
  <si>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</si>
  <si>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</si>
  <si>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</si>
  <si>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</si>
  <si>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</si>
  <si>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</si>
  <si>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</si>
  <si>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</si>
  <si>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</si>
  <si>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</si>
  <si>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</si>
  <si>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</si>
  <si>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</si>
  <si>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</si>
  <si>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</si>
  <si>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</si>
  <si>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</si>
  <si>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</si>
  <si>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</si>
  <si>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</si>
  <si>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</si>
  <si>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</si>
  <si>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</si>
  <si>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</si>
  <si>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</si>
  <si>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</si>
  <si>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</si>
  <si>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</si>
  <si>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</si>
  <si>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</si>
  <si>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</si>
  <si>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</si>
  <si>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</si>
  <si>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</si>
  <si>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</si>
  <si>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</si>
  <si>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</si>
  <si>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</si>
  <si>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</si>
  <si>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</si>
  <si>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</si>
  <si>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</si>
  <si>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</si>
  <si>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</si>
  <si>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</si>
  <si>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</si>
  <si>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</si>
  <si>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</si>
  <si>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</si>
  <si>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</si>
  <si>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</si>
  <si>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</si>
  <si>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</si>
  <si>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</si>
  <si>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</si>
  <si>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</si>
  <si>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</si>
  <si>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</si>
  <si>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</si>
  <si>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</si>
  <si>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</si>
  <si>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</si>
  <si>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</si>
  <si>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</si>
  <si>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</si>
  <si>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</si>
  <si>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</si>
  <si>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</si>
  <si>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</si>
  <si>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</si>
  <si>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</si>
  <si>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</si>
  <si>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</si>
  <si>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</si>
  <si>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</si>
  <si>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</si>
  <si>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</si>
  <si>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</si>
  <si>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</si>
  <si>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</si>
  <si>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</si>
  <si>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</si>
  <si>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</si>
  <si>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</si>
  <si>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</si>
  <si>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</si>
  <si>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</si>
  <si>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</si>
  <si>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</si>
  <si>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</si>
  <si>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</si>
  <si>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</si>
  <si>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</si>
  <si>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</si>
  <si>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</si>
  <si>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</si>
  <si>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</si>
  <si>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</si>
  <si>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</si>
  <si>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</si>
  <si>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</si>
  <si>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</si>
  <si>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</si>
  <si>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</si>
  <si>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</si>
  <si>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</si>
  <si>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</si>
  <si>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</si>
  <si>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</si>
  <si>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</si>
  <si>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</si>
  <si>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</si>
  <si>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</si>
  <si>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</si>
  <si>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</si>
  <si>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</si>
  <si>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</si>
  <si>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</si>
  <si>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</si>
  <si>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</si>
  <si>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</si>
  <si>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</si>
  <si>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</si>
  <si>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</si>
  <si>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</si>
  <si>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</si>
  <si>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</si>
  <si>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</si>
  <si>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</si>
  <si>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</si>
  <si>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</si>
  <si>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</si>
  <si>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</si>
  <si>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</si>
  <si>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</si>
  <si>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</si>
  <si>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</si>
  <si>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</si>
  <si>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</si>
  <si>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</si>
  <si>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</si>
  <si>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</si>
  <si>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</si>
  <si>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</si>
  <si>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</si>
  <si>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</si>
  <si>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</si>
  <si>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</si>
  <si>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</si>
  <si>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</si>
  <si>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</si>
  <si>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</si>
  <si>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</si>
  <si>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</si>
  <si>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</si>
  <si>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</si>
  <si>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</si>
  <si>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</si>
  <si>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</si>
  <si>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</si>
  <si>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</si>
  <si>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</si>
  <si>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</si>
  <si>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</si>
  <si>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</si>
  <si>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</si>
  <si>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</si>
  <si>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</si>
  <si>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</si>
  <si>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</si>
  <si>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</si>
  <si>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</si>
  <si>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</si>
  <si>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</si>
  <si>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</si>
  <si>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</si>
  <si>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</si>
  <si>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</si>
  <si>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</si>
  <si>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</si>
  <si>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</si>
  <si>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</si>
  <si>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</si>
  <si>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</si>
  <si>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</si>
  <si>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</si>
  <si>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</si>
  <si>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</si>
  <si>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</si>
  <si>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</si>
  <si>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</si>
  <si>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</si>
  <si>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</si>
  <si>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</si>
  <si>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</si>
  <si>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</si>
  <si>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</si>
  <si>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</si>
  <si>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</si>
  <si>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</si>
  <si>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</si>
  <si>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</si>
  <si>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</si>
  <si>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</si>
  <si>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</si>
  <si>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</si>
  <si>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</si>
  <si>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</si>
  <si>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</si>
  <si>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</si>
  <si>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</si>
  <si>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</si>
  <si>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</si>
  <si>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</si>
  <si>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</si>
  <si>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</si>
  <si>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</si>
  <si>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</si>
  <si>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</si>
  <si>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</si>
  <si>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</si>
  <si>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</si>
  <si>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</si>
  <si>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</si>
  <si>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</si>
  <si>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</si>
  <si>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</si>
  <si>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</si>
  <si>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</si>
  <si>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</si>
  <si>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</si>
  <si>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</si>
  <si>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</si>
  <si>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</si>
  <si>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</si>
  <si>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</si>
  <si>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</si>
  <si>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</si>
  <si>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</si>
  <si>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</si>
  <si>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</si>
  <si>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</si>
  <si>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</si>
  <si>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</si>
  <si>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</si>
  <si>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</si>
  <si>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</si>
  <si>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</si>
  <si>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</si>
  <si>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</si>
  <si>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</si>
  <si>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</si>
  <si>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</si>
  <si>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</si>
  <si>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</si>
  <si>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</si>
  <si>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</si>
  <si>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</si>
  <si>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</si>
  <si>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</si>
  <si>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</si>
  <si>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</si>
  <si>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</si>
  <si>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</si>
  <si>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</si>
  <si>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</si>
  <si>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</si>
  <si>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</si>
  <si>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</si>
  <si>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</si>
  <si>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</si>
  <si>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</si>
  <si>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</si>
  <si>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</si>
  <si>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</si>
  <si>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</si>
  <si>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</si>
  <si>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</si>
  <si>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</si>
  <si>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</si>
  <si>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</si>
  <si>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</si>
  <si>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</si>
  <si>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</si>
  <si>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</si>
  <si>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</si>
  <si>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</si>
  <si>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</si>
  <si>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</si>
  <si>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</si>
  <si>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</si>
  <si>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</si>
  <si>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</si>
  <si>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</si>
  <si>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</si>
  <si>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</si>
  <si>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</si>
  <si>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</si>
  <si>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</si>
  <si>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</si>
  <si>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</si>
  <si>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</si>
  <si>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</si>
  <si>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</si>
  <si>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</si>
  <si>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</si>
  <si>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</si>
  <si>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</si>
  <si>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</si>
  <si>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</si>
  <si>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</si>
  <si>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</si>
  <si>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</si>
  <si>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</si>
  <si>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</si>
  <si>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</si>
  <si>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</si>
  <si>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</si>
  <si>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</si>
  <si>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</si>
  <si>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</si>
  <si>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</si>
  <si>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</si>
  <si>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</si>
  <si>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</si>
  <si>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</si>
  <si>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</si>
  <si>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</si>
  <si>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</si>
  <si>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</si>
  <si>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</si>
  <si>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</si>
  <si>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</si>
  <si>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</si>
  <si>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</si>
  <si>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</si>
  <si>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</si>
  <si>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</si>
  <si>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</si>
  <si>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</si>
  <si>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</si>
  <si>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</si>
  <si>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</si>
  <si>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</si>
  <si>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</si>
  <si>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</si>
  <si>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</si>
  <si>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</si>
  <si>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</si>
  <si>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</si>
  <si>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</si>
  <si>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</si>
  <si>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</si>
  <si>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</si>
  <si>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</si>
  <si>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</si>
  <si>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</si>
  <si>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</si>
  <si>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</si>
  <si>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</si>
  <si>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</si>
  <si>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</si>
  <si>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</si>
  <si>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</si>
  <si>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</si>
  <si>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</si>
  <si>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</si>
  <si>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</si>
  <si>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</si>
  <si>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</si>
  <si>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</si>
  <si>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</si>
  <si>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</si>
  <si>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</si>
  <si>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</si>
  <si>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</si>
  <si>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</si>
  <si>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</si>
  <si>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</si>
  <si>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</si>
  <si>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</si>
  <si>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</si>
  <si>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</si>
  <si>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</si>
  <si>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</si>
  <si>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</si>
  <si>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</si>
  <si>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</si>
  <si>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</si>
  <si>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</si>
  <si>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</si>
  <si>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</si>
  <si>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</si>
  <si>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</si>
  <si>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</si>
  <si>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</si>
  <si>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</si>
  <si>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</si>
  <si>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</si>
  <si>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</si>
  <si>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</si>
  <si>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</si>
  <si>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</si>
  <si>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</si>
  <si>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</si>
  <si>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</si>
  <si>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</si>
  <si>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</si>
  <si>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</si>
  <si>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</si>
  <si>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</si>
  <si>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</si>
  <si>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</si>
  <si>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</si>
  <si>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</si>
  <si>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</si>
  <si>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</si>
  <si>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</si>
  <si>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</si>
  <si>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</si>
  <si>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</si>
  <si>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</si>
  <si>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</si>
  <si>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</si>
  <si>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</si>
  <si>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</si>
  <si>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</si>
  <si>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</si>
  <si>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</si>
  <si>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</si>
  <si>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</si>
  <si>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</si>
  <si>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</si>
  <si>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</si>
  <si>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</si>
  <si>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</si>
  <si>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</si>
  <si>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</si>
  <si>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</si>
  <si>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</si>
  <si>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</si>
  <si>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</si>
  <si>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</si>
  <si>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</si>
  <si>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</si>
  <si>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</si>
  <si>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</si>
  <si>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</si>
  <si>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</si>
  <si>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</si>
  <si>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</si>
  <si>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</si>
  <si>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</si>
  <si>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</si>
  <si>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</si>
  <si>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</si>
  <si>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</si>
  <si>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</si>
  <si>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</si>
  <si>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</si>
  <si>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</si>
  <si>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</si>
  <si>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</si>
  <si>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</si>
  <si>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</si>
  <si>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</si>
  <si>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</si>
  <si>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</si>
  <si>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</si>
  <si>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</si>
  <si>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</si>
  <si>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</si>
  <si>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</si>
  <si>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</si>
  <si>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</si>
  <si>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</si>
  <si>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</si>
  <si>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</si>
  <si>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</si>
  <si>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</si>
  <si>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</si>
  <si>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</si>
  <si>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</si>
  <si>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</si>
  <si>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</si>
  <si>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</si>
  <si>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</si>
  <si>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</si>
  <si>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</si>
  <si>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</si>
  <si>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</si>
  <si>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</si>
  <si>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</si>
  <si>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</si>
  <si>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</si>
  <si>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</si>
  <si>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</si>
  <si>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</si>
  <si>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</si>
  <si>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</si>
  <si>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</si>
  <si>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</si>
  <si>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</si>
  <si>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</si>
  <si>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</si>
  <si>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</si>
  <si>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</si>
  <si>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</si>
  <si>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</si>
  <si>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</si>
  <si>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</si>
  <si>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</si>
  <si>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</si>
  <si>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</si>
  <si>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</si>
  <si>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</si>
  <si>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</si>
  <si>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</si>
  <si>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</si>
  <si>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</si>
  <si>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</si>
  <si>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</si>
  <si>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</si>
  <si>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</si>
  <si>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</si>
  <si>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</si>
  <si>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</si>
  <si>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</si>
  <si>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</si>
  <si>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</si>
  <si>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</si>
  <si>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</si>
  <si>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</si>
  <si>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</si>
  <si>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</si>
  <si>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</si>
  <si>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</si>
  <si>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</si>
  <si>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</si>
  <si>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</si>
  <si>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</si>
  <si>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</si>
  <si>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</si>
  <si>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</si>
  <si>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</si>
  <si>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</si>
  <si>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</si>
  <si>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</si>
  <si>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</si>
  <si>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</si>
  <si>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</si>
  <si>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</si>
  <si>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</si>
  <si>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</si>
  <si>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</si>
  <si>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</si>
  <si>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</si>
  <si>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</si>
  <si>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</si>
  <si>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</si>
  <si>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</si>
  <si>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</si>
  <si>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</si>
  <si>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</si>
  <si>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</si>
  <si>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</si>
  <si>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</si>
  <si>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</si>
  <si>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</si>
  <si>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</si>
  <si>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</si>
  <si>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</si>
  <si>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</si>
  <si>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</si>
  <si>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</si>
  <si>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</si>
  <si>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</si>
  <si>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</si>
  <si>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</si>
  <si>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</si>
  <si>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</si>
  <si>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</si>
  <si>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</si>
  <si>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</si>
  <si>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</si>
  <si>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</si>
  <si>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</si>
  <si>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</si>
  <si>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</si>
  <si>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</si>
  <si>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</si>
  <si>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</si>
  <si>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</si>
  <si>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</si>
  <si>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</si>
  <si>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</si>
  <si>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</si>
  <si>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</si>
  <si>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</si>
  <si>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</si>
  <si>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</si>
  <si>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</si>
  <si>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</si>
  <si>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</si>
  <si>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</si>
  <si>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</si>
  <si>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</si>
  <si>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</si>
  <si>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</si>
  <si>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</si>
  <si>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</si>
  <si>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</si>
  <si>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</si>
  <si>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</si>
  <si>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</si>
  <si>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</si>
  <si>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</si>
  <si>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</si>
  <si>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</si>
  <si>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</si>
  <si>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</si>
  <si>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</si>
  <si>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</si>
  <si>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</si>
  <si>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</si>
  <si>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</si>
  <si>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</si>
  <si>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</si>
  <si>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</si>
  <si>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</si>
  <si>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</si>
  <si>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</si>
  <si>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</si>
  <si>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</si>
  <si>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</si>
  <si>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</si>
  <si>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</si>
  <si>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</si>
  <si>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</si>
  <si>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</si>
  <si>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</si>
  <si>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</si>
  <si>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</si>
  <si>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</si>
  <si>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</si>
  <si>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</si>
  <si>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</si>
  <si>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</si>
  <si>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</si>
  <si>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</si>
  <si>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</si>
  <si>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</si>
  <si>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</si>
  <si>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</si>
  <si>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</si>
  <si>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</si>
  <si>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</si>
  <si>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</si>
  <si>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</si>
  <si>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</si>
  <si>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</si>
  <si>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</si>
  <si>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</si>
  <si>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</si>
  <si>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</si>
  <si>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</si>
  <si>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</si>
  <si>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</si>
  <si>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</si>
  <si>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</si>
  <si>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</si>
  <si>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</si>
  <si>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</si>
  <si>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</si>
  <si>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</si>
  <si>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</si>
  <si>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</si>
  <si>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</si>
  <si>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</si>
  <si>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</si>
  <si>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</si>
  <si>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</si>
  <si>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</si>
  <si>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</si>
  <si>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</si>
  <si>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</si>
  <si>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</si>
  <si>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</si>
  <si>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</si>
  <si>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</si>
  <si>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</si>
  <si>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</si>
  <si>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</si>
  <si>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</si>
  <si>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</si>
  <si>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</si>
  <si>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</si>
  <si>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</si>
  <si>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</si>
  <si>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</si>
  <si>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</si>
  <si>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</si>
  <si>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</si>
  <si>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</si>
  <si>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</si>
  <si>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</si>
  <si>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</si>
  <si>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</si>
  <si>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</si>
  <si>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</si>
  <si>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</si>
  <si>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</si>
  <si>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</si>
  <si>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</si>
  <si>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</si>
  <si>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</si>
  <si>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</si>
  <si>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</si>
  <si>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</si>
  <si>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</si>
  <si>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</si>
  <si>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</si>
  <si>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</si>
  <si>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</si>
  <si>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</si>
  <si>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</si>
  <si>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</si>
  <si>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</si>
  <si>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</si>
  <si>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</si>
  <si>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</si>
  <si>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</si>
  <si>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</si>
  <si>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</si>
  <si>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</si>
  <si>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</si>
  <si>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</si>
  <si>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</si>
  <si>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</si>
  <si>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</si>
  <si>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</si>
  <si>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</si>
  <si>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</si>
  <si>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</si>
  <si>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</si>
  <si>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</si>
  <si>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</si>
  <si>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</si>
  <si>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</si>
  <si>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</si>
  <si>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</si>
  <si>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</si>
  <si>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</si>
  <si>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</si>
  <si>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</si>
  <si>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</si>
  <si>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</si>
  <si>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</si>
  <si>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</si>
  <si>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</si>
  <si>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</si>
  <si>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</si>
  <si>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</si>
  <si>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</si>
  <si>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</si>
  <si>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</si>
  <si>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</si>
  <si>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</si>
  <si>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</si>
  <si>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</si>
  <si>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</si>
  <si>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</si>
  <si>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</si>
  <si>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</si>
  <si>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</si>
  <si>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</si>
  <si>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</si>
  <si>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</si>
  <si>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</si>
  <si>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</si>
  <si>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</si>
  <si>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</si>
  <si>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</si>
  <si>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</si>
  <si>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</si>
  <si>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</si>
  <si>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</si>
  <si>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</si>
  <si>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</si>
  <si>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</si>
  <si>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</si>
  <si>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</si>
  <si>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</si>
  <si>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</si>
  <si>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</si>
  <si>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</si>
  <si>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</si>
  <si>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</si>
  <si>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</si>
  <si>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</si>
  <si>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</si>
  <si>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</si>
  <si>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</si>
  <si>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</si>
  <si>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</si>
  <si>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</si>
  <si>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</si>
  <si>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</si>
  <si>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</si>
  <si>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</si>
  <si>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</si>
  <si>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</si>
  <si>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</si>
  <si>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</si>
  <si>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</si>
  <si>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</si>
  <si>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</si>
  <si>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</si>
  <si>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</si>
  <si>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</si>
  <si>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</si>
  <si>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</si>
  <si>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</si>
  <si>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</si>
  <si>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</si>
  <si>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</si>
  <si>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</si>
  <si>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</si>
  <si>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</si>
  <si>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</si>
  <si>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</si>
  <si>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</si>
  <si>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</si>
  <si>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</si>
  <si>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</si>
  <si>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</si>
  <si>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</si>
  <si>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</si>
  <si>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</si>
  <si>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</si>
  <si>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</si>
  <si>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</si>
  <si>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</si>
  <si>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</si>
  <si>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</si>
  <si>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</si>
  <si>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</si>
  <si>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</si>
  <si>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</si>
  <si>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</si>
  <si>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</si>
  <si>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</si>
  <si>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</si>
  <si>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</si>
  <si>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</si>
  <si>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</si>
  <si>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</si>
  <si>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</si>
  <si>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</si>
  <si>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</si>
  <si>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</si>
  <si>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</si>
  <si>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</si>
  <si>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</si>
  <si>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</si>
  <si>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</si>
  <si>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</si>
  <si>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</si>
  <si>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</si>
  <si>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</si>
  <si>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</si>
  <si>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</si>
  <si>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</si>
  <si>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</si>
  <si>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</si>
  <si>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</si>
  <si>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</si>
  <si>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</si>
  <si>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</si>
  <si>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</si>
  <si>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</si>
  <si>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</si>
  <si>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</si>
  <si>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</si>
  <si>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</si>
  <si>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</si>
  <si>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</si>
  <si>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</si>
  <si>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</si>
  <si>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</si>
  <si>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</si>
  <si>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</si>
  <si>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</si>
  <si>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</si>
  <si>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</si>
  <si>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</si>
  <si>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</si>
  <si>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</si>
  <si>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</si>
  <si>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</si>
  <si>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</si>
  <si>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</si>
  <si>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</si>
  <si>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</si>
  <si>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</si>
  <si>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</si>
  <si>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</si>
  <si>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</si>
  <si>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</si>
  <si>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</si>
  <si>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</si>
  <si>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</si>
  <si>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</si>
  <si>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</si>
  <si>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</si>
  <si>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</si>
  <si>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</si>
  <si>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</si>
  <si>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</si>
  <si>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</si>
  <si>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</si>
  <si>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</si>
  <si>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</si>
  <si>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</si>
  <si>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</si>
  <si>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</si>
  <si>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</si>
  <si>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</si>
  <si>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</si>
  <si>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</si>
  <si>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</si>
  <si>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</si>
  <si>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</si>
  <si>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</si>
  <si>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</si>
  <si>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</si>
  <si>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</si>
  <si>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</si>
  <si>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</si>
  <si>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</si>
  <si>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</si>
  <si>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</si>
  <si>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</si>
  <si>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</si>
  <si>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</si>
  <si>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</si>
  <si>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</si>
  <si>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</si>
  <si>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</si>
  <si>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</si>
  <si>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</si>
  <si>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</si>
  <si>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</si>
  <si>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</si>
  <si>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</si>
  <si>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</si>
  <si>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</si>
  <si>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</si>
  <si>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</si>
  <si>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</si>
  <si>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</si>
  <si>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</si>
  <si>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</si>
  <si>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</si>
  <si>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</si>
  <si>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</si>
  <si>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</si>
  <si>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</si>
  <si>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</si>
  <si>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</si>
  <si>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</si>
  <si>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</si>
  <si>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</si>
  <si>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</si>
  <si>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</si>
  <si>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</si>
  <si>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</si>
  <si>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</si>
  <si>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</si>
  <si>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</si>
  <si>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</si>
  <si>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</si>
  <si>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</si>
  <si>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</si>
  <si>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</si>
  <si>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</si>
  <si>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</si>
  <si>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</si>
  <si>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</si>
  <si>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</si>
  <si>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</si>
  <si>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</si>
  <si>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</si>
  <si>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</si>
  <si>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</si>
  <si>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</si>
  <si>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</si>
  <si>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</si>
  <si>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</si>
  <si>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</si>
  <si>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</si>
  <si>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</si>
  <si>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</si>
  <si>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</si>
  <si>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</si>
  <si>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</si>
  <si>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</si>
  <si>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</si>
  <si>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</si>
  <si>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</si>
  <si>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</si>
  <si>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</si>
  <si>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</si>
  <si>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</si>
  <si>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</si>
  <si>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</si>
  <si>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</si>
  <si>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</si>
  <si>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</si>
  <si>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</si>
  <si>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</si>
  <si>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</si>
  <si>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</si>
  <si>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</si>
  <si>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</si>
  <si>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</si>
  <si>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</si>
  <si>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</si>
  <si>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</si>
  <si>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</si>
  <si>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</si>
  <si>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</si>
  <si>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</si>
  <si>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</si>
  <si>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</si>
  <si>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</si>
  <si>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</si>
  <si>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</si>
  <si>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</si>
  <si>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</si>
  <si>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</si>
  <si>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</si>
  <si>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</si>
  <si>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</si>
  <si>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</si>
  <si>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</si>
  <si>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</si>
  <si>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</si>
  <si>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</si>
  <si>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</si>
  <si>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</si>
  <si>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</si>
  <si>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</si>
  <si>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</si>
  <si>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</si>
  <si>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</si>
  <si>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</si>
  <si>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</si>
  <si>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</si>
  <si>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</si>
  <si>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</si>
  <si>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</si>
  <si>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</si>
  <si>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</si>
  <si>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</si>
  <si>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</si>
  <si>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</si>
  <si>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</si>
  <si>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</si>
  <si>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</si>
  <si>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</si>
  <si>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</si>
  <si>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</si>
  <si>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</si>
  <si>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</si>
  <si>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</si>
  <si>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</si>
  <si>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</si>
  <si>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</si>
  <si>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</si>
  <si>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</si>
  <si>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</si>
  <si>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</si>
  <si>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</si>
  <si>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</si>
  <si>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</si>
  <si>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</si>
  <si>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</si>
  <si>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</si>
  <si>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</si>
  <si>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</si>
  <si>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</si>
  <si>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</si>
  <si>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</si>
  <si>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</si>
  <si>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</si>
  <si>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</si>
  <si>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</si>
  <si>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</si>
  <si>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</si>
  <si>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</si>
  <si>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</si>
  <si>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</si>
  <si>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</si>
  <si>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</si>
  <si>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</si>
  <si>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</si>
  <si>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</si>
  <si>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</si>
  <si>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</si>
  <si>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</si>
  <si>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</si>
  <si>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</si>
  <si>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</si>
  <si>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</si>
  <si>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</si>
  <si>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</si>
  <si>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</si>
  <si>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</si>
  <si>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</si>
  <si>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</si>
  <si>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</si>
  <si>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</si>
  <si>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</si>
  <si>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</si>
  <si>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</si>
  <si>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</si>
  <si>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</si>
  <si>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</si>
  <si>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</si>
  <si>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</si>
  <si>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</si>
  <si>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</si>
  <si>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</si>
  <si>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</si>
  <si>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</si>
  <si>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</si>
  <si>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</si>
  <si>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</si>
  <si>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</si>
  <si>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</si>
  <si>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</si>
  <si>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</si>
  <si>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</si>
  <si>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</si>
  <si>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</si>
  <si>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</si>
  <si>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</si>
  <si>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</si>
  <si>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</si>
  <si>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</si>
  <si>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</si>
  <si>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</si>
  <si>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</si>
  <si>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</si>
  <si>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</si>
  <si>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</si>
  <si>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</si>
  <si>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</si>
  <si>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</si>
  <si>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</si>
  <si>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</si>
  <si>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</si>
  <si>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</si>
  <si>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</si>
  <si>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</si>
  <si>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</si>
  <si>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</si>
  <si>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</si>
  <si>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</si>
  <si>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</si>
  <si>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</si>
  <si>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</si>
  <si>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</si>
  <si>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</si>
  <si>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</si>
  <si>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</si>
  <si>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</si>
  <si>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</si>
  <si>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</si>
  <si>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</si>
  <si>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</si>
  <si>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</si>
  <si>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</si>
  <si>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</si>
  <si>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</si>
  <si>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</si>
  <si>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</si>
  <si>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</si>
  <si>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</si>
  <si>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</si>
  <si>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</si>
  <si>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</si>
  <si>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</si>
  <si>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</si>
  <si>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</si>
  <si>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</si>
  <si>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</si>
  <si>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</si>
  <si>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</si>
  <si>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</si>
  <si>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</si>
  <si>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</si>
  <si>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</si>
  <si>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</si>
  <si>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</si>
  <si>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</si>
  <si>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</si>
  <si>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</si>
  <si>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</si>
  <si>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</si>
  <si>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</si>
  <si>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</si>
  <si>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</si>
  <si>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</si>
  <si>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</si>
  <si>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</si>
  <si>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</si>
  <si>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</si>
  <si>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</si>
  <si>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</si>
  <si>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</si>
  <si>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</si>
  <si>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</si>
  <si>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</si>
  <si>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</si>
  <si>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</si>
  <si>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</si>
  <si>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</si>
  <si>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</si>
  <si>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</si>
  <si>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</si>
  <si>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</si>
  <si>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</si>
  <si>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</si>
  <si>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</si>
  <si>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</si>
  <si>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</si>
  <si>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</si>
  <si>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</si>
  <si>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</si>
  <si>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</si>
  <si>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</si>
  <si>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</si>
  <si>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</si>
  <si>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</si>
  <si>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</si>
  <si>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</si>
  <si>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</si>
  <si>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</si>
  <si>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</si>
  <si>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</si>
  <si>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</si>
  <si>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</si>
  <si>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</si>
  <si>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</si>
  <si>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</si>
  <si>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</si>
  <si>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</si>
  <si>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</si>
  <si>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</si>
  <si>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</si>
  <si>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</si>
  <si>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</si>
  <si>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</si>
  <si>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</si>
  <si>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</si>
  <si>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</si>
  <si>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</si>
  <si>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</si>
  <si>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</si>
  <si>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</si>
  <si>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</si>
  <si>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</si>
  <si>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</si>
  <si>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</si>
  <si>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</si>
  <si>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</si>
  <si>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</si>
  <si>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</si>
  <si>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</si>
  <si>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</si>
  <si>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</si>
  <si>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</si>
  <si>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</si>
  <si>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</si>
  <si>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</si>
  <si>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</si>
  <si>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</si>
  <si>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</si>
  <si>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</si>
  <si>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</si>
  <si>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</si>
  <si>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</si>
  <si>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</si>
  <si>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</si>
  <si>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</si>
  <si>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</si>
  <si>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</si>
  <si>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</si>
  <si>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</si>
  <si>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</si>
  <si>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</si>
  <si>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</si>
  <si>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</si>
  <si>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</si>
  <si>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</si>
  <si>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</si>
  <si>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</si>
  <si>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</si>
  <si>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</si>
  <si>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</si>
  <si>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</si>
  <si>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</si>
  <si>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</si>
  <si>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</si>
  <si>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</si>
  <si>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</si>
  <si>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</si>
  <si>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</si>
  <si>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</si>
  <si>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</si>
  <si>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</si>
  <si>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</si>
  <si>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</si>
  <si>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</si>
  <si>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</si>
  <si>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</si>
  <si>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</si>
  <si>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</si>
  <si>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</si>
  <si>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</si>
  <si>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</si>
  <si>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</si>
  <si>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</si>
  <si>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</si>
  <si>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</si>
  <si>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</si>
  <si>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</si>
  <si>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</si>
  <si>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</si>
  <si>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</si>
  <si>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</si>
  <si>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</si>
  <si>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</si>
  <si>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</si>
  <si>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</si>
  <si>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</si>
  <si>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</si>
  <si>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</si>
  <si>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</si>
  <si>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</si>
  <si>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</si>
  <si>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</si>
  <si>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</si>
  <si>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</si>
  <si>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</si>
  <si>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</si>
  <si>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</si>
  <si>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</si>
  <si>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</si>
  <si>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</si>
  <si>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</si>
  <si>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</si>
  <si>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</si>
  <si>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</si>
  <si>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</si>
  <si>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</si>
  <si>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</si>
  <si>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</si>
  <si>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</si>
  <si>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</si>
  <si>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</si>
  <si>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</si>
  <si>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</si>
  <si>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</si>
  <si>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</si>
  <si>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</si>
  <si>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</si>
  <si>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</si>
  <si>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</si>
  <si>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</si>
  <si>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</si>
  <si>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</si>
  <si>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</si>
  <si>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</si>
  <si>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</si>
  <si>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</si>
  <si>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</si>
  <si>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</si>
  <si>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</si>
  <si>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</si>
  <si>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</si>
  <si>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</si>
  <si>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</si>
  <si>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</si>
  <si>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</si>
  <si>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</si>
  <si>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</si>
  <si>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</si>
  <si>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</si>
  <si>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</si>
  <si>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</si>
  <si>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</si>
  <si>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</si>
  <si>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</si>
  <si>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</si>
  <si>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</si>
  <si>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</si>
  <si>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</si>
  <si>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</si>
  <si>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</si>
  <si>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</si>
  <si>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</si>
  <si>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</si>
  <si>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</si>
  <si>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</si>
  <si>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</si>
  <si>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</si>
  <si>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</si>
  <si>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</si>
  <si>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</si>
  <si>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</si>
  <si>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</si>
  <si>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</si>
  <si>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</si>
  <si>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</si>
  <si>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</si>
  <si>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</si>
  <si>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</si>
  <si>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</si>
  <si>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</si>
  <si>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</si>
  <si>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</si>
  <si>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</si>
  <si>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</si>
  <si>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</si>
  <si>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</si>
  <si>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</si>
  <si>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</si>
  <si>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</si>
  <si>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</si>
  <si>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</si>
  <si>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</si>
  <si>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</si>
  <si>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</si>
  <si>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</si>
  <si>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</si>
  <si>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</si>
  <si>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</si>
  <si>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</si>
  <si>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</si>
  <si>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</si>
  <si>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</si>
  <si>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</si>
  <si>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</si>
  <si>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</si>
  <si>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</si>
  <si>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</si>
  <si>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</si>
  <si>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</si>
  <si>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</si>
  <si>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</si>
  <si>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</si>
  <si>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</si>
  <si>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</si>
  <si>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</si>
  <si>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</si>
  <si>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</si>
  <si>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</si>
  <si>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</si>
  <si>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</si>
  <si>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</si>
  <si>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</si>
  <si>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</si>
  <si>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</si>
  <si>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</si>
  <si>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</si>
  <si>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</si>
  <si>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</si>
  <si>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</si>
  <si>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</si>
  <si>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</si>
  <si>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</si>
  <si>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</si>
  <si>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</si>
  <si>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</si>
  <si>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</si>
  <si>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</si>
  <si>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</si>
  <si>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</si>
  <si>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</si>
  <si>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</si>
  <si>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</si>
  <si>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</si>
  <si>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</si>
  <si>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</si>
  <si>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</si>
  <si>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</si>
  <si>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</si>
  <si>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</si>
  <si>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</si>
  <si>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</si>
  <si>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</si>
  <si>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</si>
  <si>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</si>
  <si>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</si>
  <si>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</si>
  <si>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</si>
  <si>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</si>
  <si>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</si>
  <si>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</si>
  <si>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</si>
  <si>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</si>
  <si>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</si>
  <si>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</si>
  <si>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</si>
  <si>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</si>
  <si>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</si>
  <si>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</si>
  <si>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</si>
  <si>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</si>
  <si>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</si>
  <si>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</si>
  <si>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</si>
  <si>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</si>
  <si>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</si>
  <si>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</si>
  <si>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</si>
  <si>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</si>
  <si>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</si>
  <si>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</si>
  <si>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</si>
  <si>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</si>
  <si>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</si>
  <si>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</si>
  <si>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</si>
  <si>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</si>
  <si>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</si>
  <si>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</si>
  <si>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</si>
  <si>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</si>
  <si>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</si>
  <si>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</si>
  <si>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</si>
  <si>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</si>
  <si>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</si>
  <si>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</si>
  <si>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</si>
  <si>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</si>
  <si>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</si>
  <si>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</si>
  <si>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</si>
  <si>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</si>
  <si>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</si>
  <si>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</si>
  <si>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</si>
  <si>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</si>
  <si>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</si>
  <si>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</si>
  <si>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</si>
  <si>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</si>
  <si>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</si>
  <si>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</si>
  <si>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</si>
  <si>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</si>
  <si>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</si>
  <si>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</si>
  <si>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</si>
  <si>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</si>
  <si>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</si>
  <si>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</si>
  <si>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</si>
  <si>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</si>
  <si>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</si>
  <si>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</si>
  <si>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</si>
  <si>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</si>
  <si>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</si>
  <si>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</si>
  <si>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</si>
  <si>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</si>
  <si>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</si>
  <si>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</si>
  <si>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</si>
  <si>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</si>
  <si>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</si>
  <si>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</si>
  <si>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</si>
  <si>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</si>
  <si>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</si>
  <si>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</si>
  <si>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</si>
  <si>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</si>
  <si>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</si>
  <si>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</si>
  <si>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</si>
  <si>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</si>
  <si>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</si>
  <si>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</si>
  <si>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</si>
  <si>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</si>
  <si>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</si>
  <si>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</si>
  <si>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</si>
  <si>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</si>
  <si>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</si>
  <si>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</si>
  <si>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</si>
  <si>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</si>
  <si>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</si>
  <si>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</si>
  <si>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</si>
  <si>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</si>
  <si>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</si>
  <si>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</si>
  <si>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</si>
  <si>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</si>
  <si>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</si>
  <si>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</si>
  <si>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</si>
  <si>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</si>
  <si>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</si>
  <si>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</si>
  <si>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</si>
  <si>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</si>
  <si>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</si>
  <si>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</si>
  <si>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</si>
  <si>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</si>
  <si>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</si>
  <si>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</si>
  <si>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</si>
  <si>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</si>
  <si>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</si>
  <si>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</si>
  <si>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</si>
  <si>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</si>
  <si>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</si>
  <si>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</si>
  <si>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</si>
  <si>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</si>
  <si>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</si>
  <si>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</si>
  <si>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</si>
  <si>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</si>
  <si>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</si>
  <si>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</si>
  <si>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</si>
  <si>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</si>
  <si>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</si>
  <si>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</si>
  <si>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</si>
  <si>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</si>
  <si>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</si>
  <si>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</si>
  <si>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</si>
  <si>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</si>
  <si>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</si>
  <si>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</si>
  <si>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</si>
  <si>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</si>
  <si>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</si>
  <si>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</si>
  <si>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</si>
  <si>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</si>
  <si>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</si>
  <si>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</si>
  <si>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</si>
  <si>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</si>
  <si>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</si>
  <si>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</si>
  <si>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</si>
  <si>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</si>
  <si>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</si>
  <si>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</si>
  <si>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</si>
  <si>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</si>
  <si>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</si>
  <si>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</si>
  <si>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</si>
  <si>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</si>
  <si>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</si>
  <si>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</si>
  <si>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</si>
  <si>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</si>
  <si>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</si>
  <si>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</si>
  <si>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</si>
  <si>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</si>
  <si>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</si>
  <si>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</si>
  <si>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</si>
  <si>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</si>
  <si>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</si>
  <si>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</si>
  <si>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</si>
  <si>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</si>
  <si>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</si>
  <si>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</si>
  <si>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</si>
  <si>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</si>
  <si>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</si>
  <si>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</si>
  <si>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</si>
  <si>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</si>
  <si>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</si>
  <si>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</si>
  <si>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</si>
  <si>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</si>
  <si>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</si>
  <si>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</si>
  <si>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</si>
  <si>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</si>
  <si>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</si>
  <si>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</si>
  <si>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</si>
  <si>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</si>
  <si>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</si>
  <si>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</si>
  <si>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</si>
  <si>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</si>
  <si>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</si>
  <si>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</si>
  <si>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</si>
  <si>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</si>
  <si>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</si>
  <si>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</si>
  <si>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</si>
  <si>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</si>
  <si>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</si>
  <si>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</si>
  <si>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</si>
  <si>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</si>
  <si>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</si>
  <si>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</si>
  <si>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</si>
  <si>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</si>
  <si>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</si>
  <si>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</si>
  <si>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</si>
  <si>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</si>
  <si>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</si>
  <si>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</si>
  <si>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</si>
  <si>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</si>
  <si>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</si>
  <si>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</si>
  <si>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</si>
  <si>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</si>
  <si>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</si>
  <si>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</si>
  <si>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</si>
  <si>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</si>
  <si>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</si>
  <si>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</si>
  <si>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</si>
  <si>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</si>
  <si>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</si>
  <si>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</si>
  <si>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</si>
  <si>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</si>
  <si>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</si>
  <si>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</si>
  <si>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</si>
  <si>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</si>
  <si>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</si>
  <si>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</si>
  <si>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</si>
  <si>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</si>
  <si>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</si>
  <si>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</si>
  <si>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</si>
  <si>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</si>
  <si>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</si>
  <si>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</si>
  <si>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</si>
  <si>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</si>
  <si>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</si>
  <si>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</si>
  <si>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</si>
  <si>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</si>
  <si>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</si>
  <si>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</si>
  <si>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</si>
  <si>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</si>
  <si>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</si>
  <si>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</si>
  <si>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</si>
  <si>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</si>
  <si>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</si>
  <si>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</si>
  <si>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</si>
  <si>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</si>
  <si>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</si>
  <si>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</si>
  <si>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</si>
  <si>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</si>
  <si>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</si>
  <si>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</si>
  <si>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</si>
  <si>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</si>
  <si>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</si>
  <si>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</si>
  <si>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</si>
  <si>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</si>
  <si>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</si>
  <si>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</si>
  <si>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</si>
  <si>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</si>
  <si>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</si>
  <si>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</si>
  <si>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</si>
  <si>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</si>
  <si>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</si>
  <si>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</si>
  <si>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</si>
  <si>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</si>
  <si>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</si>
  <si>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</si>
  <si>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</si>
  <si>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</si>
  <si>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</si>
  <si>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</si>
  <si>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</si>
  <si>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</si>
  <si>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</si>
  <si>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</si>
  <si>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</si>
  <si>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</si>
  <si>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</si>
  <si>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</si>
  <si>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</si>
  <si>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</si>
  <si>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</si>
  <si>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</si>
  <si>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</si>
  <si>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</si>
  <si>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</si>
  <si>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</si>
  <si>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</si>
  <si>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</si>
  <si>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</si>
  <si>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</si>
  <si>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</si>
  <si>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</si>
  <si>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</si>
  <si>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</si>
  <si>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</si>
  <si>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</si>
  <si>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</si>
  <si>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</si>
  <si>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</si>
  <si>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</si>
  <si>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</si>
  <si>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</si>
  <si>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</si>
  <si>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</si>
  <si>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</si>
  <si>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</si>
  <si>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</si>
  <si>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</si>
  <si>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</si>
  <si>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</si>
  <si>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</si>
  <si>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</si>
  <si>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</si>
  <si>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</si>
  <si>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</si>
  <si>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</si>
  <si>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</si>
  <si>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</si>
  <si>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</si>
  <si>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</si>
  <si>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</si>
  <si>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</si>
  <si>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</si>
  <si>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</si>
  <si>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</si>
  <si>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</si>
  <si>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</si>
  <si>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</si>
  <si>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</si>
  <si>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</si>
  <si>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</si>
  <si>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</si>
  <si>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</si>
  <si>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</si>
  <si>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</si>
  <si>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</si>
  <si>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</si>
  <si>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</si>
  <si>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</si>
  <si>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</si>
  <si>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</si>
  <si>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</si>
  <si>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</si>
  <si>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</si>
  <si>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</si>
  <si>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</si>
  <si>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</si>
  <si>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</si>
  <si>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</si>
  <si>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</si>
  <si>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</si>
  <si>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</si>
  <si>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</si>
  <si>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</si>
  <si>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</si>
  <si>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</si>
  <si>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</si>
  <si>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</si>
  <si>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</si>
  <si>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</si>
  <si>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</si>
  <si>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</si>
  <si>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</si>
  <si>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</si>
  <si>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</si>
  <si>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</si>
  <si>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</si>
  <si>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</si>
  <si>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</si>
  <si>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</si>
  <si>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</si>
  <si>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</si>
  <si>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</si>
  <si>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</si>
  <si>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</si>
  <si>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</si>
  <si>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</si>
  <si>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</si>
  <si>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</si>
  <si>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</si>
  <si>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</si>
  <si>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</si>
  <si>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</si>
  <si>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</si>
  <si>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</si>
  <si>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</si>
  <si>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</si>
  <si>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</si>
  <si>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</si>
  <si>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</si>
  <si>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</si>
  <si>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</si>
  <si>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</si>
  <si>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</si>
  <si>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</si>
  <si>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</si>
  <si>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</si>
  <si>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</si>
  <si>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</si>
  <si>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</si>
  <si>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</si>
  <si>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</si>
  <si>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</si>
  <si>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</si>
  <si>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</si>
  <si>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</si>
  <si>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</si>
  <si>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</si>
  <si>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</si>
  <si>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</si>
  <si>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</si>
  <si>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</si>
  <si>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</si>
  <si>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</si>
  <si>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</si>
  <si>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</si>
  <si>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</si>
  <si>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</si>
  <si>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</si>
  <si>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</si>
  <si>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</si>
  <si>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</si>
  <si>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</si>
  <si>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</si>
  <si>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</si>
  <si>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</si>
  <si>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</si>
  <si>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</si>
  <si>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</si>
  <si>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</si>
  <si>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</si>
  <si>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</si>
  <si>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</si>
  <si>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</si>
  <si>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</si>
  <si>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</si>
  <si>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</si>
  <si>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</si>
  <si>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</si>
  <si>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</si>
  <si>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</si>
  <si>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</si>
  <si>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</si>
  <si>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</si>
  <si>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</si>
  <si>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</si>
  <si>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</si>
  <si>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</si>
  <si>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</si>
  <si>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</si>
  <si>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</si>
  <si>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</si>
  <si>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</si>
  <si>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</si>
  <si>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</si>
  <si>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</si>
  <si>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</si>
  <si>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</si>
  <si>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</si>
  <si>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</si>
  <si>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</si>
  <si>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</si>
  <si>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</si>
  <si>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</si>
  <si>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</si>
  <si>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</si>
  <si>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</si>
  <si>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</si>
  <si>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</si>
  <si>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</si>
  <si>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</si>
  <si>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</si>
  <si>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</si>
  <si>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</si>
  <si>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</si>
  <si>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</si>
  <si>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</si>
  <si>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</si>
  <si>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</si>
  <si>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</si>
  <si>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</si>
  <si>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</si>
  <si>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</si>
  <si>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</si>
  <si>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</si>
  <si>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</si>
  <si>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</si>
  <si>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</si>
  <si>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</si>
  <si>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</si>
  <si>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</si>
  <si>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</si>
  <si>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</si>
  <si>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</si>
  <si>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</si>
  <si>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</si>
  <si>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</si>
  <si>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</si>
  <si>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</si>
  <si>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</si>
  <si>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</si>
  <si>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</si>
  <si>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</si>
  <si>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</si>
  <si>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</si>
  <si>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</si>
  <si>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</si>
  <si>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</si>
  <si>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</si>
  <si>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</si>
  <si>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</si>
  <si>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</si>
  <si>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</si>
  <si>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</si>
  <si>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</si>
  <si>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</si>
  <si>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</si>
  <si>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</si>
  <si>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</si>
  <si>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</si>
  <si>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</si>
  <si>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</si>
  <si>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</si>
  <si>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</si>
  <si>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</si>
  <si>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</si>
  <si>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</si>
  <si>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</si>
  <si>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</si>
  <si>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</si>
  <si>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</si>
  <si>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</si>
  <si>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</si>
  <si>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</si>
  <si>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</si>
  <si>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</si>
  <si>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</si>
  <si>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</si>
  <si>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</si>
  <si>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</si>
  <si>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</si>
  <si>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</si>
  <si>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</si>
  <si>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</si>
  <si>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</si>
  <si>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</si>
  <si>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</si>
  <si>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</si>
  <si>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</si>
  <si>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</si>
  <si>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</si>
  <si>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</si>
  <si>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</si>
  <si>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</si>
  <si>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</si>
  <si>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</si>
  <si>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</si>
  <si>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</si>
  <si>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</si>
  <si>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</si>
  <si>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</si>
  <si>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</si>
  <si>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</si>
  <si>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</si>
  <si>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</si>
  <si>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</si>
  <si>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</si>
  <si>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</si>
  <si>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</si>
  <si>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</si>
  <si>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</si>
  <si>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</si>
  <si>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</si>
  <si>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</si>
  <si>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</si>
  <si>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</si>
  <si>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</si>
  <si>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</si>
  <si>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</si>
  <si>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</si>
  <si>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</si>
  <si>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</si>
  <si>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</si>
  <si>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</si>
  <si>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</si>
  <si>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</si>
  <si>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</si>
  <si>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</si>
  <si>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</si>
  <si>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</si>
  <si>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</si>
  <si>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</si>
  <si>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</si>
  <si>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</si>
  <si>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</si>
  <si>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</si>
  <si>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</si>
  <si>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</si>
  <si>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</si>
  <si>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</si>
  <si>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</si>
  <si>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</si>
  <si>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</si>
  <si>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</si>
  <si>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</si>
  <si>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</si>
  <si>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</si>
  <si>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</si>
  <si>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</si>
  <si>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</si>
  <si>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</si>
  <si>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</si>
  <si>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</si>
  <si>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</si>
  <si>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</si>
  <si>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</si>
  <si>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</si>
  <si>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</si>
  <si>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</si>
  <si>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</si>
  <si>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</si>
  <si>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</si>
  <si>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</si>
  <si>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</si>
  <si>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</si>
  <si>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</si>
  <si>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</si>
  <si>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</si>
  <si>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</si>
  <si>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</si>
  <si>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</si>
  <si>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</si>
  <si>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</si>
  <si>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</si>
  <si>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</si>
  <si>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</si>
  <si>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</si>
  <si>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</si>
  <si>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</si>
  <si>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</si>
  <si>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</si>
  <si>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</si>
  <si>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</si>
  <si>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</si>
  <si>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</si>
  <si>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</si>
  <si>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</si>
  <si>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</si>
  <si>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</si>
  <si>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</si>
  <si>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</si>
  <si>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</si>
  <si>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</si>
  <si>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</si>
  <si>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</si>
  <si>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</si>
  <si>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</si>
  <si>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</si>
  <si>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</si>
  <si>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</si>
  <si>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</si>
  <si>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</si>
  <si>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</si>
  <si>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</si>
  <si>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</si>
  <si>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</si>
  <si>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</si>
  <si>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</si>
  <si>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</si>
  <si>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</si>
  <si>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</si>
  <si>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</si>
  <si>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</si>
  <si>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</si>
  <si>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</si>
  <si>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</si>
  <si>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</si>
  <si>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</si>
  <si>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</si>
  <si>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</si>
  <si>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</si>
  <si>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</si>
  <si>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</si>
  <si>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</si>
  <si>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</si>
  <si>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</si>
  <si>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</si>
  <si>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</si>
  <si>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</si>
  <si>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</si>
  <si>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</si>
  <si>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</si>
  <si>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</si>
  <si>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</si>
  <si>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</si>
  <si>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</si>
  <si>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</si>
  <si>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</si>
  <si>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</si>
  <si>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</si>
  <si>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</si>
  <si>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</si>
  <si>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</si>
  <si>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</si>
  <si>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</si>
  <si>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</si>
  <si>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</si>
  <si>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</si>
  <si>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</si>
  <si>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</si>
  <si>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</si>
  <si>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</si>
  <si>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</si>
  <si>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</si>
  <si>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</si>
  <si>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</si>
  <si>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</si>
  <si>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</si>
  <si>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</si>
  <si>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</si>
  <si>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</si>
  <si>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</si>
  <si>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</si>
  <si>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</si>
  <si>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</si>
  <si>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</si>
  <si>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</si>
  <si>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</si>
  <si>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</si>
  <si>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</si>
  <si>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</si>
  <si>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</si>
  <si>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</si>
  <si>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</si>
  <si>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</si>
  <si>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</si>
  <si>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</si>
  <si>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</si>
  <si>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</si>
  <si>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</si>
  <si>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</si>
  <si>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</si>
  <si>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</si>
  <si>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</si>
  <si>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</si>
  <si>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</si>
  <si>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</si>
  <si>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</si>
  <si>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</si>
  <si>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</si>
  <si>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</si>
  <si>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</si>
  <si>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</si>
  <si>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</si>
  <si>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</si>
  <si>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</si>
  <si>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</si>
  <si>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</si>
  <si>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</si>
  <si>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</si>
  <si>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</si>
  <si>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</si>
  <si>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</si>
  <si>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</si>
  <si>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</si>
  <si>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</si>
  <si>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</si>
  <si>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</si>
  <si>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</si>
  <si>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</si>
  <si>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</si>
  <si>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</si>
  <si>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</si>
  <si>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</si>
  <si>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</si>
  <si>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</si>
  <si>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</si>
  <si>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</si>
  <si>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</si>
  <si>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</si>
  <si>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</si>
  <si>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</si>
  <si>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</si>
  <si>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</si>
  <si>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</si>
  <si>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</si>
  <si>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</si>
  <si>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</si>
  <si>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</si>
  <si>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</si>
  <si>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</si>
  <si>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</si>
  <si>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</si>
  <si>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</si>
  <si>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</si>
  <si>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</si>
  <si>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</si>
  <si>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</si>
  <si>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</si>
  <si>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</si>
  <si>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</si>
  <si>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</si>
  <si>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</si>
  <si>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</si>
  <si>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</si>
  <si>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</si>
  <si>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</si>
  <si>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</si>
  <si>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</si>
  <si>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</si>
  <si>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</si>
  <si>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</si>
  <si>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</si>
  <si>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</si>
  <si>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</si>
  <si>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</si>
  <si>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</si>
  <si>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</si>
  <si>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</si>
  <si>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</si>
  <si>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</si>
  <si>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</si>
  <si>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</si>
  <si>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</si>
  <si>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</si>
  <si>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</si>
  <si>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</si>
  <si>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</si>
  <si>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</si>
  <si>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</si>
  <si>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</si>
  <si>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</si>
  <si>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</si>
  <si>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</si>
  <si>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</si>
  <si>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</si>
  <si>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</si>
  <si>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</si>
  <si>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</si>
  <si>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</si>
  <si>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</si>
  <si>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</si>
  <si>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</si>
  <si>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</si>
  <si>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</si>
  <si>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</si>
  <si>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</si>
  <si>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</si>
  <si>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</si>
  <si>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</si>
  <si>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</si>
  <si>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</si>
  <si>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</si>
  <si>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</si>
  <si>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</si>
  <si>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</si>
  <si>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</si>
  <si>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</si>
  <si>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</si>
  <si>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</si>
  <si>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</si>
  <si>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</si>
  <si>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</si>
  <si>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</si>
  <si>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</si>
  <si>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</si>
  <si>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</si>
  <si>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</si>
  <si>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</si>
  <si>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</si>
  <si>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</si>
  <si>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</si>
  <si>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</si>
  <si>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</si>
  <si>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</si>
  <si>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</si>
  <si>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</si>
  <si>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</si>
  <si>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</si>
  <si>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</si>
  <si>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</si>
  <si>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</si>
  <si>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</si>
  <si>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</si>
  <si>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</si>
  <si>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</si>
  <si>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</si>
  <si>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</si>
  <si>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</si>
  <si>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</si>
  <si>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</si>
  <si>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</si>
  <si>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</si>
  <si>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</si>
  <si>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</si>
  <si>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</si>
  <si>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</si>
  <si>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</si>
  <si>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</si>
  <si>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</si>
  <si>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</si>
  <si>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</si>
  <si>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</si>
  <si>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</si>
  <si>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</si>
  <si>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</si>
  <si>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</si>
  <si>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</si>
  <si>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</si>
  <si>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</si>
  <si>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</si>
  <si>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</si>
  <si>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</si>
  <si>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</si>
  <si>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</si>
  <si>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</si>
  <si>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</si>
  <si>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</si>
  <si>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</si>
  <si>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</si>
  <si>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</si>
  <si>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</si>
  <si>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</si>
  <si>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</si>
  <si>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</si>
  <si>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</si>
  <si>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</si>
  <si>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</si>
  <si>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</si>
  <si>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</si>
  <si>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</si>
  <si>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</si>
  <si>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</si>
  <si>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</si>
  <si>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</si>
  <si>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</si>
  <si>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</si>
  <si>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</si>
  <si>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</si>
  <si>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</si>
  <si>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</si>
  <si>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</si>
  <si>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</si>
  <si>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</si>
  <si>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</si>
  <si>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</si>
  <si>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</si>
  <si>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</si>
  <si>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</si>
  <si>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</si>
  <si>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</si>
  <si>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</si>
  <si>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</si>
  <si>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</si>
  <si>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</si>
  <si>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</si>
  <si>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</si>
  <si>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</si>
  <si>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</si>
  <si>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</si>
  <si>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</si>
  <si>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</si>
  <si>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</si>
  <si>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</si>
  <si>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</si>
  <si>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</si>
  <si>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</si>
  <si>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</si>
  <si>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</si>
  <si>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</si>
  <si>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</si>
  <si>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</si>
  <si>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</si>
  <si>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</si>
  <si>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</si>
  <si>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</si>
  <si>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</si>
  <si>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</si>
  <si>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</si>
  <si>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</si>
  <si>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</si>
  <si>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</si>
  <si>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</si>
  <si>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</si>
  <si>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</si>
  <si>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</si>
  <si>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</si>
  <si>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</si>
  <si>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</si>
  <si>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</si>
  <si>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</si>
  <si>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</si>
  <si>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</si>
  <si>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</si>
  <si>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</si>
  <si>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</si>
  <si>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</si>
  <si>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</si>
  <si>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</si>
  <si>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</si>
  <si>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</si>
  <si>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</si>
  <si>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</si>
  <si>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</si>
  <si>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</si>
  <si>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</si>
  <si>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</si>
  <si>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</si>
  <si>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</si>
  <si>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</si>
  <si>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</si>
  <si>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</si>
  <si>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</si>
  <si>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</si>
  <si>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</si>
  <si>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</si>
  <si>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</si>
  <si>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</si>
  <si>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</si>
  <si>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</si>
  <si>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</si>
  <si>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</si>
  <si>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</si>
  <si>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</si>
  <si>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</si>
  <si>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</si>
  <si>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</si>
  <si>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</si>
  <si>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</si>
  <si>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</si>
  <si>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</si>
  <si>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</si>
  <si>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</si>
  <si>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</si>
  <si>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</si>
  <si>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</si>
  <si>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</si>
  <si>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</si>
  <si>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</si>
  <si>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</si>
  <si>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</si>
  <si>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</si>
  <si>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</si>
  <si>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</si>
  <si>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</si>
  <si>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</si>
  <si>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</si>
  <si>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</si>
  <si>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</si>
  <si>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</si>
  <si>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</si>
  <si>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</si>
  <si>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</si>
  <si>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</si>
  <si>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</si>
  <si>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</si>
  <si>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</si>
  <si>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</si>
  <si>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</si>
  <si>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</si>
  <si>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</si>
  <si>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</si>
  <si>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</si>
  <si>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</si>
  <si>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</si>
  <si>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</si>
  <si>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</si>
  <si>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</si>
  <si>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</si>
  <si>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</si>
  <si>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</si>
  <si>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</si>
  <si>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</si>
  <si>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</si>
  <si>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</si>
  <si>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</si>
  <si>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</si>
  <si>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</si>
  <si>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</si>
  <si>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</si>
  <si>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</si>
  <si>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</si>
  <si>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</si>
  <si>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</si>
  <si>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</si>
  <si>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</si>
  <si>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</si>
  <si>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</si>
  <si>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</si>
  <si>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</si>
  <si>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</si>
  <si>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</si>
  <si>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</si>
  <si>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</si>
  <si>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</si>
  <si>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</si>
  <si>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</si>
  <si>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</si>
  <si>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</si>
  <si>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</si>
  <si>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</si>
  <si>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</si>
  <si>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</si>
  <si>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</si>
  <si>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</si>
  <si>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</si>
  <si>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</si>
  <si>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</si>
  <si>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</si>
  <si>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</si>
  <si>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</si>
  <si>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</si>
  <si>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</si>
  <si>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</si>
  <si>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</si>
  <si>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</si>
  <si>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</si>
  <si>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</si>
  <si>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</si>
  <si>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</si>
  <si>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</si>
  <si>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</si>
  <si>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</si>
  <si>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</si>
  <si>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</si>
  <si>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</si>
  <si>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</si>
  <si>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</si>
  <si>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</si>
  <si>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</si>
  <si>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</si>
  <si>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</si>
  <si>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</si>
  <si>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</si>
  <si>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</si>
  <si>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</si>
  <si>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</si>
  <si>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</si>
  <si>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</si>
  <si>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</si>
  <si>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</si>
  <si>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</si>
  <si>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</si>
  <si>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</si>
  <si>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</si>
  <si>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</si>
  <si>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</si>
  <si>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</si>
  <si>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</si>
  <si>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</si>
  <si>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</si>
  <si>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</si>
  <si>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</si>
  <si>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</si>
  <si>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</si>
  <si>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</si>
  <si>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</si>
  <si>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</si>
  <si>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</si>
  <si>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</si>
  <si>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</si>
  <si>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</si>
  <si>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</si>
  <si>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</si>
  <si>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</si>
  <si>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</si>
  <si>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</si>
  <si>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</si>
  <si>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</si>
  <si>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</si>
  <si>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</si>
  <si>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</si>
  <si>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</si>
  <si>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</si>
  <si>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</si>
  <si>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</si>
  <si>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</si>
  <si>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</si>
  <si>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</si>
  <si>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</si>
  <si>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</si>
  <si>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</si>
  <si>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</si>
  <si>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</si>
  <si>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</si>
  <si>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</si>
  <si>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</si>
  <si>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</si>
  <si>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</si>
  <si>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</si>
  <si>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</si>
  <si>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</si>
  <si>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</si>
  <si>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</si>
  <si>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</si>
  <si>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</si>
  <si>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</si>
  <si>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</si>
  <si>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</si>
  <si>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</si>
  <si>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</si>
  <si>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</si>
  <si>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</si>
  <si>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</si>
  <si>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</si>
  <si>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</si>
  <si>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</si>
  <si>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</si>
  <si>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</si>
  <si>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</si>
  <si>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</si>
  <si>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</si>
  <si>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</si>
  <si>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</si>
  <si>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</si>
  <si>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</si>
  <si>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</si>
  <si>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</si>
  <si>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</si>
  <si>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</si>
  <si>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</si>
  <si>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</si>
  <si>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</si>
  <si>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</si>
  <si>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</si>
  <si>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</si>
  <si>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</si>
  <si>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</si>
  <si>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</si>
  <si>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</si>
  <si>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</si>
  <si>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</si>
  <si>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</si>
  <si>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</si>
  <si>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</si>
  <si>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</si>
  <si>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</si>
  <si>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</si>
  <si>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</si>
  <si>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</si>
  <si>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</si>
  <si>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</si>
  <si>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</si>
  <si>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</si>
  <si>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</si>
  <si>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</si>
  <si>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</si>
  <si>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</si>
  <si>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</si>
  <si>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</si>
  <si>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</si>
  <si>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</si>
  <si>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</si>
  <si>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</si>
  <si>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</si>
  <si>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</si>
  <si>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</si>
  <si>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</si>
  <si>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</si>
  <si>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</si>
  <si>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</si>
  <si>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</si>
  <si>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</si>
  <si>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</si>
  <si>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</si>
  <si>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</si>
  <si>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</si>
  <si>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</si>
  <si>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</si>
  <si>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</si>
  <si>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</si>
  <si>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</si>
  <si>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</si>
  <si>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</si>
  <si>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</si>
  <si>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</si>
  <si>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</si>
  <si>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</si>
  <si>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</si>
  <si>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</si>
  <si>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</si>
  <si>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</si>
  <si>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</si>
  <si>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</si>
  <si>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</si>
  <si>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</si>
  <si>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</si>
  <si>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</si>
  <si>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</si>
  <si>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</si>
  <si>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</si>
  <si>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</si>
  <si>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</si>
  <si>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</si>
  <si>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</si>
  <si>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</si>
  <si>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</si>
  <si>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</si>
  <si>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</si>
  <si>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</si>
  <si>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</si>
  <si>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</si>
  <si>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</si>
  <si>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</si>
  <si>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</si>
  <si>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</si>
  <si>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</si>
  <si>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</si>
  <si>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</si>
  <si>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</si>
  <si>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</si>
  <si>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</si>
  <si>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</si>
  <si>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</si>
  <si>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</si>
  <si>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</si>
  <si>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</si>
  <si>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</si>
  <si>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</si>
  <si>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</si>
  <si>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</si>
  <si>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</si>
  <si>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</si>
  <si>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</si>
  <si>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</si>
  <si>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</si>
  <si>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</si>
  <si>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</si>
  <si>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</si>
  <si>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</si>
  <si>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</si>
  <si>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</si>
  <si>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</si>
  <si>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</si>
  <si>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</si>
  <si>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</si>
  <si>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</si>
  <si>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</si>
  <si>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</si>
  <si>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</si>
  <si>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</si>
  <si>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</si>
  <si>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</si>
  <si>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</si>
  <si>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</si>
  <si>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</si>
  <si>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</si>
  <si>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</si>
  <si>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</si>
  <si>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</si>
  <si>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</si>
  <si>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</si>
  <si>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</si>
  <si>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</si>
  <si>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</si>
  <si>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</si>
  <si>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</si>
  <si>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</si>
  <si>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</si>
  <si>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</si>
  <si>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</si>
  <si>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</si>
  <si>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</si>
  <si>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</si>
  <si>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</si>
  <si>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</si>
  <si>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</si>
  <si>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</si>
  <si>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</si>
  <si>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</si>
  <si>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</si>
  <si>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</si>
  <si>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</si>
  <si>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</si>
  <si>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</si>
  <si>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</si>
  <si>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</si>
  <si>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</si>
  <si>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</si>
  <si>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</si>
  <si>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</si>
  <si>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</si>
  <si>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</si>
  <si>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</si>
  <si>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</si>
  <si>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</si>
  <si>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</si>
  <si>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</si>
  <si>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</si>
  <si>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</si>
  <si>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</si>
  <si>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</si>
  <si>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</si>
  <si>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</si>
  <si>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</si>
  <si>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</si>
  <si>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</si>
  <si>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</si>
  <si>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</si>
  <si>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</si>
  <si>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</si>
  <si>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</si>
  <si>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</si>
  <si>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</si>
  <si>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</si>
  <si>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</si>
  <si>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</si>
  <si>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</si>
  <si>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</si>
  <si>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</si>
  <si>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</si>
  <si>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</si>
  <si>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</si>
  <si>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</si>
  <si>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</si>
  <si>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</si>
  <si>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</si>
  <si>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</si>
  <si>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</si>
  <si>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</si>
  <si>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</si>
  <si>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</si>
  <si>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</si>
  <si>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</si>
  <si>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</si>
  <si>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</si>
  <si>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</si>
  <si>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</si>
  <si>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</si>
  <si>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</si>
  <si>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</si>
  <si>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</si>
  <si>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</si>
  <si>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</si>
  <si>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</si>
  <si>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</si>
  <si>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</si>
  <si>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</si>
  <si>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</si>
  <si>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</si>
  <si>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</si>
  <si>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</si>
  <si>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</si>
  <si>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</si>
  <si>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</si>
  <si>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</si>
  <si>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</si>
  <si>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</si>
  <si>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</si>
  <si>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</si>
  <si>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</si>
  <si>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</si>
  <si>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</si>
  <si>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</si>
  <si>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</si>
  <si>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</si>
  <si>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</si>
  <si>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</si>
  <si>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</si>
  <si>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</si>
  <si>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</si>
  <si>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</si>
  <si>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</si>
  <si>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</si>
  <si>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</si>
  <si>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</si>
  <si>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</si>
  <si>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</si>
  <si>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</si>
  <si>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</si>
  <si>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</si>
  <si>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</si>
  <si>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</si>
  <si>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</si>
  <si>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</si>
  <si>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</si>
  <si>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</si>
  <si>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</si>
  <si>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</si>
  <si>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</si>
  <si>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</si>
  <si>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</si>
  <si>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</si>
  <si>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</si>
  <si>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</si>
  <si>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</si>
  <si>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</si>
  <si>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</si>
  <si>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</si>
  <si>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</si>
  <si>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</si>
  <si>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</si>
  <si>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</si>
  <si>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</si>
  <si>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</si>
  <si>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</si>
  <si>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</si>
  <si>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</si>
  <si>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</si>
  <si>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</si>
  <si>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</si>
  <si>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</si>
  <si>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</si>
  <si>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</si>
  <si>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</si>
  <si>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</si>
  <si>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</si>
  <si>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</si>
  <si>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</si>
  <si>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</si>
  <si>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</si>
  <si>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</si>
  <si>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</si>
  <si>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</si>
  <si>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</si>
  <si>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</si>
  <si>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</si>
  <si>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</si>
  <si>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</si>
  <si>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</si>
  <si>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</si>
  <si>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</si>
  <si>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</si>
  <si>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</si>
  <si>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</si>
  <si>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</si>
  <si>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</si>
  <si>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</si>
  <si>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</si>
  <si>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</si>
  <si>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</si>
  <si>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</si>
  <si>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</si>
  <si>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</si>
  <si>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</si>
  <si>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</si>
  <si>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</si>
  <si>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</si>
  <si>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</si>
  <si>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</si>
  <si>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</si>
  <si>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</si>
  <si>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</si>
  <si>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</si>
  <si>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</si>
  <si>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</si>
  <si>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</si>
  <si>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</si>
  <si>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</si>
  <si>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</si>
  <si>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</si>
  <si>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</si>
  <si>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</si>
  <si>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</si>
  <si>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</si>
  <si>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</si>
  <si>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</si>
  <si>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</si>
  <si>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</si>
  <si>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</si>
  <si>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</si>
  <si>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</si>
  <si>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</si>
  <si>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</si>
  <si>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</si>
  <si>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</si>
  <si>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</si>
  <si>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</si>
  <si>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</si>
  <si>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</si>
  <si>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</si>
  <si>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</si>
  <si>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</si>
  <si>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</si>
  <si>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</si>
  <si>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</si>
  <si>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</si>
  <si>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</si>
  <si>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</si>
  <si>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</si>
  <si>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</si>
  <si>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</si>
  <si>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</si>
  <si>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</si>
  <si>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</si>
  <si>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</si>
  <si>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</si>
  <si>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</si>
  <si>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</si>
  <si>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</si>
  <si>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</si>
  <si>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</si>
  <si>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</si>
  <si>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</si>
  <si>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</si>
  <si>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</si>
  <si>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</si>
  <si>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</si>
  <si>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</si>
  <si>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</si>
  <si>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</si>
  <si>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</si>
  <si>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</si>
  <si>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</si>
  <si>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</si>
  <si>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</si>
  <si>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</si>
  <si>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</si>
  <si>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</si>
  <si>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</si>
  <si>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</si>
  <si>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</si>
  <si>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</si>
  <si>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</si>
  <si>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</si>
  <si>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</si>
  <si>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</si>
  <si>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</si>
  <si>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</si>
  <si>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</si>
  <si>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</si>
  <si>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</si>
  <si>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</si>
  <si>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</si>
  <si>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</si>
  <si>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</si>
  <si>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</si>
  <si>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</si>
  <si>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</si>
  <si>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</si>
  <si>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</si>
  <si>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</si>
  <si>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</si>
  <si>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</si>
  <si>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</si>
  <si>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</si>
  <si>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</si>
  <si>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</si>
  <si>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</si>
  <si>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</si>
  <si>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</si>
  <si>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</si>
  <si>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</si>
  <si>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</si>
  <si>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</si>
  <si>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</si>
  <si>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</si>
  <si>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</si>
  <si>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</si>
  <si>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</si>
  <si>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</si>
  <si>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</si>
  <si>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</si>
  <si>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</si>
  <si>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</si>
  <si>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</si>
  <si>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</si>
  <si>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</si>
  <si>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</si>
  <si>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</si>
  <si>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</si>
  <si>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</si>
  <si>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</si>
  <si>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</si>
  <si>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</si>
  <si>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</si>
  <si>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</si>
  <si>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</si>
  <si>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</si>
  <si>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</si>
  <si>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</si>
  <si>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</si>
  <si>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</si>
  <si>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</si>
  <si>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</si>
  <si>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</si>
  <si>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</si>
  <si>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</si>
  <si>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</si>
  <si>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</si>
  <si>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</si>
  <si>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</si>
  <si>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</si>
  <si>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</si>
  <si>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</si>
  <si>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</si>
  <si>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</si>
  <si>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</si>
  <si>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</si>
  <si>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</si>
  <si>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</si>
  <si>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</si>
  <si>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</si>
  <si>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</si>
  <si>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</si>
  <si>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</si>
  <si>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</si>
  <si>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</si>
  <si>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</si>
  <si>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</si>
  <si>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</si>
  <si>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</si>
  <si>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</si>
  <si>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</si>
  <si>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</si>
  <si>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</si>
  <si>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</si>
  <si>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</si>
  <si>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</si>
  <si>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</si>
  <si>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</si>
  <si>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</si>
  <si>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</si>
  <si>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</si>
  <si>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</si>
  <si>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</si>
  <si>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</si>
  <si>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</si>
  <si>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</si>
  <si>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</si>
  <si>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</si>
  <si>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</si>
  <si>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</si>
  <si>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</si>
  <si>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</si>
  <si>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</si>
  <si>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</si>
  <si>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</si>
  <si>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</si>
  <si>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</si>
  <si>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</si>
  <si>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</si>
  <si>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</si>
  <si>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</si>
  <si>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</si>
  <si>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</si>
  <si>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</si>
  <si>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</si>
  <si>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</si>
  <si>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</si>
  <si>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</si>
  <si>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</si>
  <si>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</si>
  <si>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</si>
  <si>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</si>
  <si>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</si>
  <si>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</si>
  <si>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</si>
  <si>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</si>
  <si>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</si>
  <si>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</si>
  <si>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</si>
  <si>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</si>
  <si>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</si>
  <si>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</si>
  <si>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</si>
  <si>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</si>
  <si>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</si>
  <si>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</si>
  <si>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</si>
  <si>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</si>
  <si>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</si>
  <si>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</si>
  <si>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</si>
  <si>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</si>
  <si>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</si>
  <si>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</si>
  <si>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</si>
  <si>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</si>
  <si>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</si>
  <si>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</si>
  <si>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</si>
  <si>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</si>
  <si>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</si>
  <si>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</si>
  <si>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</si>
  <si>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</si>
  <si>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</si>
  <si>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</si>
  <si>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</si>
  <si>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</si>
  <si>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</si>
  <si>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</si>
  <si>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</si>
  <si>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</si>
  <si>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</si>
  <si>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</si>
  <si>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</si>
  <si>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</si>
  <si>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</si>
  <si>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</si>
  <si>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</si>
  <si>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</si>
  <si>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</si>
  <si>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</si>
  <si>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</si>
  <si>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</si>
  <si>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</si>
  <si>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</si>
  <si>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</si>
  <si>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</si>
  <si>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</si>
  <si>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</si>
  <si>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</si>
  <si>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</si>
  <si>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</si>
  <si>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</si>
  <si>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</si>
  <si>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</si>
  <si>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</si>
  <si>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</si>
  <si>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</si>
  <si>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</si>
  <si>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</si>
  <si>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</si>
  <si>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</si>
  <si>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</si>
  <si>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</si>
  <si>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</si>
  <si>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</si>
  <si>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</si>
  <si>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</si>
  <si>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</si>
  <si>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</si>
  <si>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</si>
  <si>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</si>
  <si>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</si>
  <si>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</si>
  <si>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</si>
  <si>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</si>
  <si>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</si>
  <si>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</si>
  <si>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</si>
  <si>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</si>
  <si>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</si>
  <si>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</si>
  <si>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</si>
  <si>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</si>
  <si>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</si>
  <si>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</si>
  <si>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</si>
  <si>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</si>
  <si>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</si>
  <si>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</si>
  <si>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</si>
  <si>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</si>
  <si>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</si>
  <si>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</si>
  <si>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</si>
  <si>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</si>
  <si>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</si>
  <si>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</si>
  <si>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</si>
  <si>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</si>
  <si>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</si>
  <si>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</si>
  <si>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</si>
  <si>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</si>
  <si>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</si>
  <si>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</si>
  <si>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</si>
  <si>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</si>
  <si>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</si>
  <si>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</si>
  <si>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</si>
  <si>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</si>
  <si>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</si>
  <si>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</si>
  <si>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</si>
  <si>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</si>
  <si>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</si>
  <si>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</si>
  <si>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</si>
  <si>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</si>
  <si>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</si>
  <si>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</si>
  <si>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</si>
  <si>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</si>
  <si>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</si>
  <si>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</si>
  <si>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</si>
  <si>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</si>
  <si>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</si>
  <si>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</si>
  <si>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</si>
  <si>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</si>
  <si>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</si>
  <si>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</si>
  <si>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</si>
  <si>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</si>
  <si>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</si>
  <si>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</si>
  <si>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</si>
  <si>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</si>
  <si>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</si>
  <si>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</si>
  <si>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</si>
  <si>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</si>
  <si>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</si>
  <si>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</si>
  <si>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</si>
  <si>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</si>
  <si>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</si>
  <si>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</si>
  <si>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</si>
  <si>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</si>
  <si>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</si>
  <si>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</si>
  <si>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</si>
  <si>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</si>
  <si>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</si>
  <si>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</si>
  <si>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</si>
  <si>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</si>
  <si>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</si>
  <si>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</si>
  <si>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</si>
  <si>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</si>
  <si>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</si>
  <si>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</si>
  <si>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</si>
  <si>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</si>
  <si>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</si>
  <si>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</si>
  <si>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</si>
  <si>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</si>
  <si>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</si>
  <si>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</si>
  <si>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</si>
  <si>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</si>
  <si>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</si>
  <si>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</si>
  <si>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</si>
  <si>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</si>
  <si>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</si>
  <si>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</si>
  <si>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</si>
  <si>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</si>
  <si>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</si>
  <si>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</si>
  <si>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</si>
  <si>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</si>
  <si>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</si>
  <si>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</si>
  <si>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</si>
  <si>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</si>
  <si>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</si>
  <si>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</si>
  <si>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</si>
  <si>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</si>
  <si>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</si>
  <si>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</si>
  <si>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</si>
  <si>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</si>
  <si>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</si>
  <si>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</si>
  <si>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</si>
  <si>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</si>
  <si>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</si>
  <si>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</si>
  <si>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</si>
  <si>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</si>
  <si>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</si>
  <si>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</si>
  <si>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</si>
  <si>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</si>
  <si>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</si>
  <si>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</si>
  <si>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</si>
  <si>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</si>
  <si>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</si>
  <si>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</si>
  <si>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</si>
  <si>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</si>
  <si>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</si>
  <si>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</si>
  <si>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</si>
  <si>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</si>
  <si>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</si>
  <si>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</si>
  <si>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</si>
  <si>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</si>
  <si>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</si>
  <si>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</si>
  <si>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</si>
  <si>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</si>
  <si>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</si>
  <si>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</si>
  <si>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</si>
  <si>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</si>
  <si>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</si>
  <si>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</si>
  <si>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</si>
  <si>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</si>
  <si>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</si>
  <si>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</si>
  <si>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</si>
  <si>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</si>
  <si>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</si>
  <si>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</si>
  <si>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</si>
  <si>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</si>
  <si>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</si>
  <si>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</si>
  <si>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</si>
  <si>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</si>
  <si>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</si>
  <si>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</si>
  <si>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</si>
  <si>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</si>
  <si>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</si>
  <si>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</si>
  <si>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</si>
  <si>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</si>
  <si>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</si>
  <si>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</si>
  <si>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</si>
  <si>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</si>
  <si>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</si>
  <si>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</si>
  <si>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</si>
  <si>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</si>
  <si>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</si>
  <si>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</si>
  <si>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</si>
  <si>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</si>
  <si>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</si>
  <si>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</si>
  <si>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</si>
  <si>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</si>
  <si>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</si>
  <si>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</si>
  <si>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</si>
  <si>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</si>
  <si>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</si>
  <si>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</si>
  <si>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</si>
  <si>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</si>
  <si>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</si>
  <si>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</si>
  <si>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</si>
  <si>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</si>
  <si>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</si>
  <si>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</si>
  <si>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</si>
  <si>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</si>
  <si>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</si>
  <si>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</si>
  <si>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</si>
  <si>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</si>
  <si>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</si>
  <si>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</si>
  <si>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</si>
  <si>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</si>
  <si>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</si>
  <si>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</si>
  <si>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</si>
  <si>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</si>
  <si>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</si>
  <si>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</si>
  <si>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</si>
  <si>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</si>
  <si>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</si>
  <si>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</si>
  <si>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</si>
  <si>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</si>
  <si>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</si>
  <si>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</si>
  <si>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</si>
  <si>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</si>
  <si>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</si>
  <si>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</si>
  <si>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</si>
  <si>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</si>
  <si>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</si>
  <si>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</si>
  <si>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</si>
  <si>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</si>
  <si>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</si>
  <si>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</si>
  <si>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</si>
  <si>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</si>
  <si>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</si>
  <si>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</si>
  <si>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</si>
  <si>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</si>
  <si>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</si>
  <si>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</si>
  <si>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</si>
  <si>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</si>
  <si>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</si>
  <si>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</si>
  <si>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</si>
  <si>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</si>
  <si>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</si>
  <si>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</si>
  <si>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</si>
  <si>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</si>
  <si>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</si>
  <si>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</si>
  <si>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</si>
  <si>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</si>
  <si>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</si>
  <si>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</si>
  <si>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</si>
  <si>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</si>
  <si>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</si>
  <si>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</si>
  <si>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</si>
  <si>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</si>
  <si>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</si>
  <si>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</si>
  <si>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</si>
  <si>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</si>
  <si>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</si>
  <si>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</si>
  <si>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</si>
  <si>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</si>
  <si>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</si>
  <si>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</si>
  <si>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</si>
  <si>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</si>
  <si>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</si>
  <si>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</si>
  <si>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</si>
  <si>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</si>
  <si>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</si>
  <si>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</si>
  <si>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</si>
  <si>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</si>
  <si>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</si>
  <si>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</si>
  <si>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</si>
  <si>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</si>
  <si>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</si>
  <si>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</si>
  <si>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</si>
  <si>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</si>
  <si>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</si>
  <si>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</si>
  <si>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</si>
  <si>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</si>
  <si>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</si>
  <si>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</si>
  <si>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</si>
  <si>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</si>
  <si>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</si>
  <si>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</si>
  <si>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</si>
  <si>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</si>
  <si>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</si>
  <si>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</si>
  <si>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</si>
  <si>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</si>
  <si>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</si>
  <si>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</si>
  <si>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</si>
  <si>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</si>
  <si>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</si>
  <si>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</si>
  <si>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</si>
  <si>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</si>
  <si>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</si>
  <si>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</si>
  <si>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</si>
  <si>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</si>
  <si>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</si>
  <si>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</si>
  <si>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</si>
  <si>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</si>
  <si>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</si>
  <si>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</si>
  <si>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</si>
  <si>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</si>
  <si>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</si>
  <si>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</si>
  <si>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</si>
  <si>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</si>
  <si>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</si>
  <si>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</si>
  <si>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</si>
  <si>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</si>
  <si>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</si>
  <si>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</si>
  <si>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</si>
  <si>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</si>
  <si>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</si>
  <si>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</si>
  <si>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</si>
  <si>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</si>
  <si>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</si>
  <si>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</si>
  <si>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</si>
  <si>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</si>
  <si>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</si>
  <si>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</si>
  <si>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</si>
  <si>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</si>
  <si>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</si>
  <si>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</si>
  <si>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</si>
  <si>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</si>
  <si>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</si>
  <si>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</si>
  <si>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</si>
  <si>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</si>
  <si>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</si>
  <si>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</si>
  <si>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</si>
  <si>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</si>
  <si>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</si>
  <si>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</si>
  <si>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</si>
  <si>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</si>
  <si>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</si>
  <si>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</si>
  <si>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</si>
  <si>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</si>
  <si>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</si>
  <si>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</si>
  <si>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</si>
  <si>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</si>
  <si>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</si>
  <si>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</si>
  <si>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</si>
  <si>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</si>
  <si>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</si>
  <si>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</si>
  <si>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</si>
  <si>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</si>
  <si>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</si>
  <si>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</si>
  <si>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</si>
  <si>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</si>
  <si>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</si>
  <si>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</si>
  <si>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</si>
  <si>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</si>
  <si>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</si>
  <si>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</si>
  <si>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</si>
  <si>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</si>
  <si>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</si>
  <si>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</si>
  <si>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</si>
  <si>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</si>
  <si>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</si>
  <si>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</si>
  <si>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</si>
  <si>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</si>
  <si>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</si>
  <si>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</si>
  <si>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</si>
  <si>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</si>
  <si>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</si>
  <si>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</si>
  <si>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</si>
  <si>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</si>
  <si>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</si>
  <si>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</si>
  <si>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</si>
  <si>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</si>
  <si>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</si>
  <si>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</si>
  <si>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</si>
  <si>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</si>
  <si>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</si>
  <si>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</si>
  <si>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</si>
  <si>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</si>
  <si>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</si>
  <si>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</si>
  <si>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</si>
  <si>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</si>
  <si>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</si>
  <si>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</si>
  <si>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</si>
  <si>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</si>
  <si>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</si>
  <si>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</si>
  <si>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</si>
  <si>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</si>
  <si>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</si>
  <si>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</si>
  <si>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</si>
  <si>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</si>
  <si>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</si>
  <si>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</si>
  <si>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</si>
  <si>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</si>
  <si>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</si>
  <si>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</si>
  <si>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</si>
  <si>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</si>
  <si>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</si>
  <si>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</si>
  <si>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</si>
  <si>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</si>
  <si>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</si>
  <si>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</si>
  <si>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</si>
  <si>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</si>
  <si>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</si>
  <si>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</si>
  <si>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</si>
  <si>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</si>
  <si>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</si>
  <si>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</si>
  <si>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</si>
  <si>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</si>
  <si>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</si>
  <si>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</si>
  <si>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</si>
  <si>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</si>
  <si>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</si>
  <si>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</si>
  <si>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</si>
  <si>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</si>
  <si>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</si>
  <si>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</si>
  <si>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</si>
  <si>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</si>
  <si>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</si>
  <si>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</si>
  <si>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</si>
  <si>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</si>
  <si>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</si>
  <si>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</si>
  <si>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</si>
  <si>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</si>
  <si>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</si>
  <si>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</si>
  <si>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</si>
  <si>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</si>
  <si>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</si>
  <si>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</si>
  <si>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</si>
  <si>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</si>
  <si>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</si>
  <si>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</si>
  <si>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</si>
  <si>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</si>
  <si>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</si>
  <si>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</si>
  <si>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</si>
  <si>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</si>
  <si>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</si>
  <si>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</si>
  <si>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</si>
  <si>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</si>
  <si>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</si>
  <si>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</si>
  <si>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</si>
  <si>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</si>
  <si>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</si>
  <si>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</si>
  <si>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</si>
  <si>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</si>
  <si>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</si>
  <si>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</si>
  <si>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</si>
  <si>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</si>
  <si>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</si>
  <si>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</si>
  <si>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</si>
  <si>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</si>
  <si>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</si>
  <si>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</si>
  <si>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</si>
  <si>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</si>
  <si>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</si>
  <si>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</si>
  <si>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</si>
  <si>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</si>
  <si>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</si>
  <si>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</si>
  <si>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</si>
  <si>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</si>
  <si>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</si>
  <si>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</si>
  <si>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</si>
  <si>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</si>
  <si>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</si>
  <si>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</si>
  <si>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</si>
  <si>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</si>
  <si>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</si>
  <si>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</si>
  <si>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</si>
  <si>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</si>
  <si>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</si>
  <si>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</si>
  <si>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</si>
  <si>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</si>
  <si>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</si>
  <si>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</si>
  <si>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</si>
  <si>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</si>
  <si>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</si>
  <si>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</si>
  <si>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</si>
  <si>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</si>
  <si>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</si>
  <si>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</si>
  <si>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</si>
  <si>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</si>
  <si>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</si>
  <si>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</si>
  <si>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</si>
  <si>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</si>
  <si>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</si>
  <si>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</si>
  <si>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</si>
  <si>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</si>
  <si>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</si>
  <si>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</si>
  <si>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</si>
  <si>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</si>
  <si>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</si>
  <si>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</si>
  <si>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</si>
  <si>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</si>
  <si>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</si>
  <si>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</si>
  <si>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</si>
  <si>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</si>
  <si>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</si>
  <si>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</si>
  <si>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</si>
  <si>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</si>
  <si>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</si>
  <si>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</si>
  <si>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</si>
  <si>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</si>
  <si>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</si>
  <si>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</si>
  <si>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</si>
  <si>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</si>
  <si>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</si>
  <si>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</si>
  <si>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</si>
  <si>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</si>
  <si>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</si>
  <si>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</si>
  <si>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</si>
  <si>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</si>
  <si>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</si>
  <si>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</si>
  <si>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</si>
  <si>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</si>
  <si>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</si>
  <si>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</si>
  <si>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</si>
  <si>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</si>
  <si>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</si>
  <si>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</si>
  <si>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</si>
  <si>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</si>
  <si>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</si>
  <si>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</si>
  <si>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</si>
  <si>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</si>
  <si>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</si>
  <si>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</si>
  <si>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</si>
  <si>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</si>
  <si>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</si>
  <si>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</si>
  <si>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</si>
  <si>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</si>
  <si>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</si>
  <si>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</si>
  <si>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</si>
  <si>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</si>
  <si>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</si>
  <si>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</si>
  <si>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</si>
  <si>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</si>
  <si>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</si>
  <si>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</si>
  <si>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</si>
  <si>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</si>
  <si>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</si>
  <si>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</si>
  <si>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</si>
  <si>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</si>
  <si>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</si>
  <si>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</si>
  <si>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</si>
  <si>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</si>
  <si>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</si>
  <si>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</si>
  <si>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</si>
  <si>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</si>
  <si>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</si>
  <si>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</si>
  <si>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</si>
  <si>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</si>
  <si>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</si>
  <si>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</si>
  <si>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</si>
  <si>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</si>
  <si>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</si>
  <si>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</si>
  <si>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</si>
  <si>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</si>
  <si>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</si>
  <si>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</si>
  <si>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</si>
  <si>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</si>
  <si>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</si>
  <si>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</si>
  <si>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</si>
  <si>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</si>
  <si>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</si>
  <si>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</si>
  <si>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</si>
  <si>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</si>
  <si>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</si>
  <si>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</si>
  <si>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</si>
  <si>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</si>
  <si>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</si>
  <si>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</si>
  <si>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</si>
  <si>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</si>
  <si>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</si>
  <si>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</si>
  <si>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</si>
  <si>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</si>
  <si>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</si>
  <si>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</si>
  <si>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</si>
  <si>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</si>
  <si>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</si>
  <si>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</si>
  <si>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</si>
  <si>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</si>
  <si>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</si>
  <si>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</si>
  <si>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</si>
  <si>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</si>
  <si>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</si>
  <si>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</si>
  <si>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</si>
  <si>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</si>
  <si>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</si>
  <si>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</si>
  <si>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</si>
  <si>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</si>
  <si>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</si>
  <si>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</si>
  <si>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</si>
  <si>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</si>
  <si>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</si>
  <si>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</si>
  <si>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</si>
  <si>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</si>
  <si>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</si>
  <si>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</si>
  <si>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</si>
  <si>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</si>
  <si>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</si>
  <si>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</si>
  <si>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</si>
  <si>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</si>
  <si>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</si>
  <si>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</si>
  <si>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</si>
  <si>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</si>
  <si>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</si>
  <si>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</si>
  <si>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</si>
  <si>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</si>
  <si>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</si>
  <si>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</si>
  <si>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</si>
  <si>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</si>
  <si>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</si>
  <si>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</si>
  <si>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</si>
  <si>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</si>
  <si>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</si>
  <si>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</si>
  <si>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</si>
  <si>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</si>
  <si>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</si>
  <si>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</si>
  <si>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</si>
  <si>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</si>
  <si>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</si>
  <si>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</si>
  <si>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</si>
  <si>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</si>
  <si>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</si>
  <si>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</si>
  <si>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</si>
  <si>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</si>
  <si>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</si>
  <si>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</si>
  <si>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</si>
  <si>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</si>
  <si>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</si>
  <si>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</si>
  <si>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</si>
  <si>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</si>
  <si>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</si>
  <si>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</si>
  <si>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</si>
  <si>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</si>
  <si>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</si>
  <si>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</si>
  <si>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</si>
  <si>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</si>
  <si>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</si>
  <si>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</si>
  <si>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</si>
  <si>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</si>
  <si>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</si>
  <si>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</si>
  <si>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</si>
  <si>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</si>
  <si>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</si>
  <si>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</si>
  <si>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</si>
  <si>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</si>
  <si>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</si>
  <si>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</si>
  <si>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</si>
  <si>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</si>
  <si>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</si>
  <si>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</si>
  <si>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</si>
  <si>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</si>
  <si>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</si>
  <si>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</si>
  <si>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</si>
  <si>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</si>
  <si>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</si>
  <si>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</si>
  <si>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</si>
  <si>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</si>
  <si>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</si>
  <si>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</si>
  <si>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</si>
  <si>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</si>
  <si>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</si>
  <si>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</si>
  <si>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</si>
  <si>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</si>
  <si>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</si>
  <si>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</si>
  <si>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</si>
  <si>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</si>
  <si>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</si>
  <si>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</si>
  <si>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</si>
  <si>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</si>
  <si>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</si>
  <si>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</si>
  <si>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</si>
  <si>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</si>
  <si>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</si>
  <si>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</si>
  <si>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</si>
  <si>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</si>
  <si>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</si>
  <si>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</si>
  <si>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</si>
  <si>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</si>
  <si>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</si>
  <si>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</si>
  <si>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</si>
  <si>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</si>
  <si>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</si>
  <si>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</si>
  <si>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</si>
  <si>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</si>
  <si>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</si>
  <si>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</si>
  <si>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</si>
  <si>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</si>
  <si>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</si>
  <si>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</si>
  <si>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</si>
  <si>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</si>
  <si>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</si>
  <si>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</si>
  <si>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</si>
  <si>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</si>
  <si>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</si>
  <si>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</si>
  <si>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</si>
  <si>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</si>
  <si>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</si>
  <si>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</si>
  <si>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</si>
  <si>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</si>
  <si>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</si>
  <si>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</si>
  <si>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</si>
  <si>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</si>
  <si>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</si>
  <si>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</si>
  <si>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</si>
  <si>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</si>
  <si>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</si>
  <si>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</si>
  <si>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</si>
  <si>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</si>
  <si>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</si>
  <si>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</si>
  <si>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</si>
  <si>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</si>
  <si>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</si>
  <si>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</si>
  <si>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</si>
  <si>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</si>
  <si>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</si>
  <si>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</si>
  <si>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</si>
  <si>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</si>
  <si>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</si>
  <si>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</si>
  <si>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</si>
  <si>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</si>
  <si>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</si>
  <si>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</si>
  <si>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</si>
  <si>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</si>
  <si>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</si>
  <si>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</si>
  <si>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</si>
  <si>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</si>
  <si>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</si>
  <si>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</si>
  <si>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</si>
  <si>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</si>
  <si>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</si>
  <si>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</si>
  <si>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</si>
  <si>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</si>
  <si>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</si>
  <si>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</si>
  <si>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</si>
  <si>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</si>
  <si>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</si>
  <si>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</si>
  <si>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</si>
  <si>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</si>
  <si>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</si>
  <si>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</si>
  <si>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</si>
  <si>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</si>
  <si>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</si>
  <si>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</si>
  <si>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</si>
  <si>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</si>
  <si>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</si>
  <si>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</si>
  <si>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</si>
  <si>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</si>
  <si>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</si>
  <si>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</si>
  <si>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</si>
  <si>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</si>
  <si>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</si>
  <si>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</si>
  <si>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</si>
  <si>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</si>
  <si>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</si>
  <si>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</si>
  <si>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</si>
  <si>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</si>
  <si>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</si>
  <si>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</si>
  <si>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</si>
  <si>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</si>
  <si>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</si>
  <si>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</si>
  <si>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</si>
  <si>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</si>
  <si>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</si>
  <si>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</si>
  <si>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</si>
  <si>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</si>
  <si>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</si>
  <si>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</si>
  <si>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</si>
  <si>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</si>
  <si>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</si>
  <si>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</si>
  <si>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</si>
  <si>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</si>
  <si>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</si>
  <si>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</si>
  <si>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</si>
  <si>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</si>
  <si>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</si>
  <si>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</si>
  <si>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</si>
  <si>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</si>
  <si>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</si>
  <si>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</si>
  <si>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</si>
  <si>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</si>
  <si>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</si>
  <si>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</si>
  <si>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</si>
  <si>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</si>
  <si>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</si>
  <si>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</si>
  <si>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</si>
  <si>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</si>
  <si>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</si>
  <si>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</si>
  <si>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</si>
  <si>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</si>
  <si>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</si>
  <si>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</si>
  <si>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</si>
  <si>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</si>
  <si>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</si>
  <si>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</si>
  <si>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</si>
  <si>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</si>
  <si>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</si>
  <si>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</si>
  <si>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</si>
  <si>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</si>
  <si>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</si>
  <si>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</si>
  <si>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</si>
  <si>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</si>
  <si>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</si>
  <si>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</si>
  <si>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</si>
  <si>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</si>
  <si>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</si>
  <si>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</si>
  <si>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</si>
  <si>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</si>
  <si>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</si>
  <si>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</si>
  <si>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</si>
  <si>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</si>
  <si>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</si>
  <si>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</si>
  <si>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</si>
  <si>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</si>
  <si>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</si>
  <si>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</si>
  <si>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</si>
  <si>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</si>
  <si>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</si>
  <si>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</si>
  <si>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</si>
  <si>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</si>
  <si>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</si>
  <si>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</si>
  <si>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</si>
  <si>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</si>
  <si>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</si>
  <si>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</si>
  <si>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</si>
  <si>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</si>
  <si>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</si>
  <si>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</si>
  <si>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</si>
  <si>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</si>
  <si>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</si>
  <si>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</si>
  <si>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</si>
  <si>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</si>
  <si>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</si>
  <si>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</si>
  <si>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</si>
  <si>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</si>
  <si>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</si>
  <si>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</si>
  <si>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</si>
  <si>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</si>
  <si>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</si>
  <si>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</si>
  <si>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</si>
  <si>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</si>
  <si>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</si>
  <si>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</si>
  <si>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</si>
  <si>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</si>
  <si>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</si>
  <si>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</si>
  <si>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</si>
  <si>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</si>
  <si>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</si>
  <si>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</si>
  <si>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</si>
  <si>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</si>
  <si>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</si>
  <si>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</si>
  <si>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</si>
  <si>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</si>
  <si>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</si>
  <si>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</si>
  <si>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</si>
  <si>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</si>
  <si>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</si>
  <si>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</si>
  <si>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</si>
  <si>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</si>
  <si>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</si>
  <si>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</si>
  <si>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</si>
  <si>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</si>
  <si>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</si>
  <si>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</si>
  <si>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</si>
  <si>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</si>
  <si>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</si>
  <si>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</si>
  <si>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</si>
  <si>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</si>
  <si>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</si>
  <si>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</si>
  <si>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</si>
  <si>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</si>
  <si>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</si>
  <si>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</si>
  <si>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</si>
  <si>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</si>
  <si>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</si>
  <si>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</si>
  <si>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</si>
  <si>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</si>
  <si>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</si>
  <si>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</si>
  <si>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</si>
  <si>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</si>
  <si>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</si>
  <si>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</si>
  <si>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</si>
  <si>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</si>
  <si>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</si>
  <si>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</si>
  <si>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</si>
  <si>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</si>
  <si>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</si>
  <si>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</si>
  <si>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</si>
  <si>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</si>
  <si>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</si>
  <si>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</si>
  <si>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</si>
  <si>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</si>
  <si>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</si>
  <si>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</si>
  <si>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</si>
  <si>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</si>
  <si>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</si>
  <si>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</si>
  <si>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</si>
  <si>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</si>
  <si>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</si>
  <si>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</si>
  <si>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</si>
  <si>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</si>
  <si>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</si>
  <si>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</si>
  <si>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</si>
  <si>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</si>
  <si>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</si>
  <si>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</si>
  <si>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</si>
  <si>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</si>
  <si>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</si>
  <si>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</si>
  <si>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</si>
  <si>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</si>
  <si>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</si>
  <si>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</si>
  <si>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</si>
  <si>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</si>
  <si>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</si>
  <si>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</si>
  <si>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</si>
  <si>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</si>
  <si>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</si>
  <si>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</si>
  <si>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</si>
  <si>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</si>
  <si>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</si>
  <si>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</si>
  <si>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</si>
  <si>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</si>
  <si>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</si>
  <si>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</si>
  <si>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</si>
  <si>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</si>
  <si>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</si>
  <si>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</si>
  <si>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</si>
  <si>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</si>
  <si>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</si>
  <si>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</si>
  <si>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</si>
  <si>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</si>
  <si>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</si>
  <si>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</si>
  <si>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</si>
  <si>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</si>
  <si>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</si>
  <si>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</si>
  <si>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</si>
  <si>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</si>
  <si>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</si>
  <si>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</si>
  <si>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</si>
  <si>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</si>
  <si>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</si>
  <si>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</si>
  <si>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</si>
  <si>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</si>
  <si>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</si>
  <si>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</si>
  <si>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</si>
  <si>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</si>
  <si>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</si>
  <si>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</si>
  <si>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</si>
  <si>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</si>
  <si>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</si>
  <si>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</si>
  <si>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</si>
  <si>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</si>
  <si>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</si>
  <si>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</si>
  <si>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</si>
  <si>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</si>
  <si>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</si>
  <si>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</si>
  <si>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</si>
  <si>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</si>
  <si>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</si>
  <si>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</si>
  <si>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</si>
  <si>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</si>
  <si>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</si>
  <si>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</si>
  <si>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</si>
  <si>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</si>
  <si>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</si>
  <si>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</si>
  <si>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</si>
  <si>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</si>
  <si>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</si>
  <si>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</si>
  <si>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</si>
  <si>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</si>
  <si>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</si>
  <si>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</si>
  <si>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</si>
  <si>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</si>
  <si>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</si>
  <si>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</si>
  <si>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</si>
  <si>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</si>
  <si>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</si>
  <si>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</si>
  <si>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</si>
  <si>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</si>
  <si>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</si>
  <si>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</si>
  <si>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</si>
  <si>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</si>
  <si>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</si>
  <si>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</si>
  <si>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</si>
  <si>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</si>
  <si>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</si>
  <si>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</si>
  <si>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</si>
  <si>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</si>
  <si>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</si>
  <si>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</si>
  <si>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</si>
  <si>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</si>
  <si>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</si>
  <si>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</si>
  <si>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</si>
  <si>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</si>
  <si>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</si>
  <si>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</si>
  <si>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</si>
  <si>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</si>
  <si>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</si>
  <si>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</si>
  <si>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</si>
  <si>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</si>
  <si>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</si>
  <si>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</si>
  <si>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</si>
  <si>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</si>
  <si>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</si>
  <si>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</si>
  <si>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</si>
  <si>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</si>
  <si>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</si>
  <si>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</si>
  <si>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</si>
  <si>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</si>
  <si>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</si>
  <si>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</si>
  <si>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</si>
  <si>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</si>
  <si>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</si>
  <si>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</si>
  <si>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</si>
  <si>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</si>
  <si>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</si>
  <si>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</si>
  <si>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</si>
  <si>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</si>
  <si>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</si>
  <si>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</si>
  <si>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</si>
  <si>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</si>
  <si>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</si>
  <si>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</si>
  <si>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</si>
  <si>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</si>
  <si>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</si>
  <si>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</si>
  <si>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</si>
  <si>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</si>
  <si>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</si>
  <si>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</si>
  <si>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</si>
  <si>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</si>
  <si>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</si>
  <si>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</si>
  <si>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</si>
  <si>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</si>
  <si>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</si>
  <si>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</si>
  <si>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</si>
  <si>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</si>
  <si>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</si>
  <si>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</si>
  <si>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</si>
  <si>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</si>
  <si>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</si>
  <si>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</si>
  <si>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</si>
  <si>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</si>
  <si>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</si>
  <si>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</si>
  <si>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</si>
  <si>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</si>
  <si>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</si>
  <si>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</si>
  <si>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</si>
  <si>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</si>
  <si>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</si>
  <si>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</si>
  <si>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</si>
  <si>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</si>
  <si>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</si>
  <si>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</si>
  <si>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</si>
  <si>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</si>
  <si>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</si>
  <si>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</si>
  <si>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</si>
  <si>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</si>
  <si>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</si>
  <si>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</si>
  <si>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</si>
  <si>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</si>
  <si>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</si>
  <si>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</si>
  <si>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</si>
  <si>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</si>
  <si>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</si>
  <si>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</si>
  <si>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</si>
  <si>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</si>
  <si>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</si>
  <si>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</si>
  <si>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</si>
  <si>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</si>
  <si>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</si>
  <si>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</si>
  <si>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</si>
  <si>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</si>
  <si>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</si>
  <si>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</si>
  <si>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</si>
  <si>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</si>
  <si>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</si>
  <si>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</si>
  <si>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</si>
  <si>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</si>
  <si>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</si>
  <si>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</si>
  <si>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</si>
  <si>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</si>
  <si>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</si>
  <si>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</si>
  <si>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</si>
  <si>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</si>
  <si>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</si>
  <si>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</si>
  <si>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</si>
  <si>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</si>
  <si>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</si>
  <si>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</si>
  <si>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</si>
  <si>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</si>
  <si>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</si>
  <si>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</si>
  <si>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</si>
  <si>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</si>
  <si>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</si>
  <si>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</si>
  <si>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</si>
  <si>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</si>
  <si>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</si>
  <si>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</si>
  <si>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</si>
  <si>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</si>
  <si>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</si>
  <si>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</si>
  <si>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</si>
  <si>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</si>
  <si>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</si>
  <si>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</si>
  <si>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</si>
  <si>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</si>
  <si>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</si>
  <si>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</si>
  <si>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</si>
  <si>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</si>
  <si>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</si>
  <si>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</si>
  <si>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</si>
  <si>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</si>
  <si>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</si>
  <si>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</si>
  <si>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</si>
  <si>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</si>
  <si>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</si>
  <si>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</si>
  <si>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</si>
  <si>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</si>
  <si>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</si>
  <si>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</si>
  <si>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</si>
  <si>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</si>
  <si>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</si>
  <si>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</si>
  <si>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</si>
  <si>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</si>
  <si>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</si>
  <si>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</si>
  <si>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</si>
  <si>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</si>
  <si>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</si>
  <si>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</si>
  <si>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</si>
  <si>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</si>
  <si>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</si>
  <si>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</si>
  <si>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</si>
  <si>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</si>
  <si>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</si>
  <si>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</si>
  <si>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</si>
  <si>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</si>
  <si>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</si>
  <si>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</si>
  <si>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</si>
  <si>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</si>
  <si>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</si>
  <si>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</si>
  <si>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</si>
  <si>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</si>
  <si>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</si>
  <si>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</si>
  <si>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</si>
  <si>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</si>
  <si>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</si>
  <si>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</si>
  <si>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</si>
  <si>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</si>
  <si>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</si>
  <si>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</si>
  <si>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</si>
  <si>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</si>
  <si>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</si>
  <si>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</si>
  <si>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</si>
  <si>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</si>
  <si>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</si>
  <si>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</si>
  <si>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</si>
  <si>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</si>
  <si>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</si>
  <si>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</si>
  <si>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</si>
  <si>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</si>
  <si>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</si>
  <si>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</si>
  <si>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</si>
  <si>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</si>
  <si>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</si>
  <si>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</si>
  <si>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</si>
  <si>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</si>
  <si>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</si>
  <si>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</si>
  <si>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</si>
  <si>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</si>
  <si>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</si>
  <si>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</si>
  <si>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</si>
  <si>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</si>
  <si>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</si>
  <si>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</si>
  <si>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</si>
  <si>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</si>
  <si>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</si>
  <si>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</si>
  <si>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</si>
  <si>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</si>
  <si>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</si>
  <si>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</si>
  <si>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</si>
  <si>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</si>
  <si>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</si>
  <si>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</si>
  <si>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</si>
  <si>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</si>
  <si>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</si>
  <si>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</si>
  <si>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</si>
  <si>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</si>
  <si>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</si>
  <si>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</si>
  <si>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</si>
  <si>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</si>
  <si>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</si>
  <si>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</si>
  <si>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</si>
  <si>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</si>
  <si>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</si>
  <si>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</si>
  <si>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</si>
  <si>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</si>
  <si>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</si>
  <si>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</si>
  <si>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</si>
  <si>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</si>
  <si>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</si>
  <si>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</si>
  <si>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</si>
  <si>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</si>
  <si>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</si>
  <si>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</si>
  <si>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</si>
  <si>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</si>
  <si>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</si>
  <si>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</si>
  <si>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</si>
  <si>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</si>
  <si>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</si>
  <si>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</si>
  <si>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</si>
  <si>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</si>
  <si>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</si>
  <si>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</si>
  <si>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</si>
  <si>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</si>
  <si>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</si>
  <si>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</si>
  <si>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</si>
  <si>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</si>
  <si>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</si>
  <si>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</si>
  <si>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</si>
  <si>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</si>
  <si>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</si>
  <si>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</si>
  <si>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</si>
  <si>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</si>
  <si>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</si>
  <si>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</si>
  <si>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</si>
  <si>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</si>
  <si>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</si>
  <si>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</si>
  <si>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</si>
  <si>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</si>
  <si>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</si>
  <si>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</si>
  <si>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</si>
  <si>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</si>
  <si>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</si>
  <si>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</si>
  <si>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</si>
  <si>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</si>
  <si>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</si>
  <si>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</si>
  <si>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</si>
  <si>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</si>
  <si>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</si>
  <si>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</si>
  <si>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</si>
  <si>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</si>
  <si>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</si>
  <si>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</si>
  <si>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</si>
  <si>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</si>
  <si>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</si>
  <si>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</si>
  <si>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</si>
  <si>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</si>
  <si>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</si>
  <si>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</si>
  <si>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</si>
  <si>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</si>
  <si>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</si>
  <si>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</si>
  <si>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</si>
  <si>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</si>
  <si>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</si>
  <si>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</si>
  <si>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</si>
  <si>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</si>
  <si>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</si>
  <si>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</si>
  <si>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</si>
  <si>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</si>
  <si>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</si>
  <si>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</si>
  <si>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</si>
  <si>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</si>
  <si>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</si>
  <si>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</si>
  <si>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</si>
  <si>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</si>
  <si>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</si>
  <si>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</si>
  <si>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</si>
  <si>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</si>
  <si>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</si>
  <si>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</si>
  <si>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</si>
  <si>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</si>
  <si>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</si>
  <si>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</si>
  <si>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</si>
  <si>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</si>
  <si>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</si>
  <si>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</si>
  <si>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</si>
  <si>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</si>
  <si>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</si>
  <si>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</si>
  <si>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</si>
  <si>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</si>
  <si>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</si>
  <si>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</si>
  <si>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</si>
  <si>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</si>
  <si>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</si>
  <si>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</si>
  <si>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</si>
  <si>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</si>
  <si>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</si>
  <si>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</si>
  <si>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</si>
  <si>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</si>
  <si>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</si>
  <si>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</si>
  <si>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</si>
  <si>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</si>
  <si>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</si>
  <si>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</si>
  <si>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</si>
  <si>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</si>
  <si>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</si>
  <si>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</si>
  <si>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</si>
  <si>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</si>
  <si>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</si>
  <si>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</si>
  <si>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</si>
  <si>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</si>
  <si>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</si>
  <si>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</si>
  <si>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</si>
  <si>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</si>
  <si>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</si>
  <si>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</si>
  <si>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</si>
  <si>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</si>
  <si>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</si>
  <si>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</si>
  <si>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</si>
  <si>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</si>
  <si>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</si>
  <si>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</si>
  <si>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</si>
  <si>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</si>
  <si>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</si>
  <si>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</si>
  <si>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</si>
  <si>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</si>
  <si>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</si>
  <si>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</si>
  <si>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</si>
  <si>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</si>
  <si>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</si>
  <si>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</si>
  <si>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</si>
  <si>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</si>
  <si>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</si>
  <si>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</si>
  <si>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</si>
  <si>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</si>
  <si>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</si>
  <si>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</si>
  <si>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</si>
  <si>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</si>
  <si>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</si>
  <si>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</si>
  <si>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</si>
  <si>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</si>
  <si>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</si>
  <si>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</si>
  <si>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</si>
  <si>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</si>
  <si>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</si>
  <si>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</si>
  <si>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</si>
  <si>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</si>
  <si>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</si>
  <si>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</si>
  <si>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</si>
  <si>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</si>
  <si>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</si>
  <si>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</si>
  <si>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</si>
  <si>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</si>
  <si>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</si>
  <si>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</si>
  <si>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</si>
  <si>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</si>
  <si>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</si>
  <si>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</si>
  <si>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</si>
  <si>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</si>
  <si>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</si>
  <si>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</si>
  <si>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</si>
  <si>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</si>
  <si>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</si>
  <si>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</si>
  <si>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</si>
  <si>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</si>
  <si>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</si>
  <si>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</si>
  <si>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</si>
  <si>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</si>
  <si>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</si>
  <si>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</si>
  <si>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</si>
  <si>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</si>
  <si>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</si>
  <si>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</si>
  <si>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</si>
  <si>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</si>
  <si>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</si>
  <si>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</si>
  <si>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</si>
  <si>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</si>
  <si>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</si>
  <si>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</si>
  <si>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</si>
  <si>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</si>
  <si>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</si>
  <si>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</si>
  <si>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</si>
  <si>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</si>
  <si>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</si>
  <si>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</si>
  <si>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</si>
  <si>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</si>
  <si>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</si>
  <si>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</si>
  <si>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</si>
  <si>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</si>
  <si>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</si>
  <si>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</si>
  <si>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</si>
  <si>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</si>
  <si>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</si>
  <si>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</si>
  <si>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</si>
  <si>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</si>
  <si>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</si>
  <si>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</si>
  <si>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</si>
  <si>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</si>
  <si>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</si>
  <si>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</si>
  <si>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</si>
  <si>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</si>
  <si>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</si>
  <si>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</si>
  <si>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</si>
  <si>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</si>
  <si>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</si>
  <si>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</si>
  <si>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</si>
  <si>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</si>
  <si>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</si>
  <si>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</si>
  <si>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</si>
  <si>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</si>
  <si>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</si>
  <si>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</si>
  <si>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</si>
  <si>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</si>
  <si>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</si>
  <si>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</si>
  <si>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</si>
  <si>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</si>
  <si>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</si>
  <si>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</si>
  <si>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</si>
  <si>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</si>
  <si>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</si>
  <si>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</si>
  <si>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</si>
  <si>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</si>
  <si>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</si>
  <si>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</si>
  <si>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</si>
  <si>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</si>
  <si>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</si>
  <si>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</si>
  <si>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</si>
  <si>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</si>
  <si>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</si>
  <si>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</si>
  <si>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</si>
  <si>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</si>
  <si>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</si>
  <si>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</si>
  <si>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</si>
  <si>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</si>
  <si>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</si>
  <si>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</si>
  <si>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</si>
  <si>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</si>
  <si>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</si>
  <si>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</si>
  <si>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</si>
  <si>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</si>
  <si>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</si>
  <si>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</si>
  <si>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</si>
  <si>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</si>
  <si>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</si>
  <si>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</si>
  <si>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</si>
  <si>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</si>
  <si>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</si>
  <si>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</si>
  <si>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</si>
  <si>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</si>
  <si>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</si>
  <si>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</si>
  <si>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</si>
  <si>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</si>
  <si>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</si>
  <si>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</si>
  <si>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</si>
  <si>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</si>
  <si>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</si>
  <si>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</si>
  <si>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</si>
  <si>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</si>
  <si>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</si>
  <si>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</si>
  <si>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</si>
  <si>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</si>
  <si>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</si>
  <si>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</si>
  <si>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</si>
  <si>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</si>
  <si>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</si>
  <si>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</si>
  <si>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</si>
  <si>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</si>
  <si>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</si>
  <si>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</si>
  <si>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</si>
  <si>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</si>
  <si>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</si>
  <si>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</si>
  <si>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</si>
  <si>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</si>
  <si>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</si>
  <si>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</si>
  <si>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</si>
  <si>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</si>
  <si>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</si>
  <si>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</si>
  <si>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</si>
  <si>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</si>
  <si>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</si>
  <si>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</si>
  <si>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</si>
  <si>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</si>
  <si>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</si>
  <si>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</si>
  <si>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</si>
  <si>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</si>
  <si>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</si>
  <si>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</si>
  <si>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</si>
  <si>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</si>
  <si>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</si>
  <si>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</si>
  <si>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</si>
  <si>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</si>
  <si>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</si>
  <si>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</si>
  <si>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</si>
  <si>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</si>
  <si>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</si>
  <si>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</si>
  <si>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</si>
  <si>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</si>
  <si>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</si>
  <si>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</si>
  <si>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</si>
  <si>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</si>
  <si>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</si>
  <si>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</si>
  <si>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</si>
  <si>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</si>
  <si>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</si>
  <si>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</si>
  <si>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</si>
  <si>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</si>
  <si>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</si>
  <si>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</si>
  <si>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</si>
  <si>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</si>
  <si>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</si>
  <si>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</si>
  <si>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</si>
  <si>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</si>
  <si>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</si>
  <si>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</si>
  <si>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</si>
  <si>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</si>
  <si>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</si>
  <si>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</si>
  <si>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</si>
  <si>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</si>
  <si>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</si>
  <si>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</si>
  <si>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</si>
  <si>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</si>
  <si>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</si>
  <si>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</si>
  <si>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</si>
  <si>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</si>
  <si>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</si>
  <si>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</si>
  <si>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</si>
  <si>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</si>
  <si>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</si>
  <si>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</si>
  <si>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</si>
  <si>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</si>
  <si>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</si>
  <si>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</si>
  <si>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</si>
  <si>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</si>
  <si>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</si>
  <si>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</si>
  <si>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</si>
  <si>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</si>
  <si>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</si>
  <si>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</si>
  <si>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</si>
  <si>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</si>
  <si>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</si>
  <si>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</si>
  <si>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</si>
  <si>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</si>
  <si>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</si>
  <si>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</si>
  <si>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</si>
  <si>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</si>
  <si>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</si>
  <si>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</si>
  <si>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</si>
  <si>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</si>
  <si>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</si>
  <si>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</si>
  <si>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</si>
  <si>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</si>
  <si>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</si>
  <si>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</si>
  <si>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</si>
  <si>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</si>
  <si>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</si>
  <si>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</si>
  <si>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</si>
  <si>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</si>
  <si>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</si>
  <si>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</si>
  <si>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</si>
  <si>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</si>
  <si>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</si>
  <si>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</si>
  <si>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</si>
  <si>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</si>
  <si>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</si>
  <si>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</si>
  <si>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</si>
  <si>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</si>
  <si>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</si>
  <si>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</si>
  <si>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</si>
  <si>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</si>
  <si>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</si>
  <si>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</si>
  <si>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</si>
  <si>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</si>
  <si>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</si>
  <si>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</si>
  <si>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</si>
  <si>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</si>
  <si>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</si>
  <si>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</si>
  <si>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</si>
  <si>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</si>
  <si>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</si>
  <si>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</si>
  <si>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</si>
  <si>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</si>
  <si>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</si>
  <si>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</si>
  <si>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</si>
  <si>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</si>
  <si>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</si>
  <si>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</si>
  <si>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</si>
  <si>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</si>
  <si>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</si>
  <si>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</si>
  <si>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</si>
  <si>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</si>
  <si>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</si>
  <si>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</si>
  <si>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</si>
  <si>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</si>
  <si>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</si>
  <si>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</si>
  <si>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</si>
  <si>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</si>
  <si>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</si>
  <si>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</si>
  <si>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</si>
  <si>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</si>
  <si>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</si>
  <si>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</si>
  <si>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</si>
  <si>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</si>
  <si>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</si>
  <si>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</si>
  <si>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</si>
  <si>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</si>
  <si>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</si>
  <si>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</si>
  <si>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</si>
  <si>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</si>
  <si>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</si>
  <si>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</si>
  <si>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</si>
  <si>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</si>
  <si>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</si>
  <si>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</si>
  <si>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</si>
  <si>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</si>
  <si>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</si>
  <si>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</si>
  <si>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</si>
  <si>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</si>
  <si>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</si>
  <si>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</si>
  <si>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</si>
  <si>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</si>
  <si>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</si>
  <si>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</si>
  <si>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</si>
  <si>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</si>
  <si>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</si>
  <si>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</si>
  <si>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</si>
  <si>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</si>
  <si>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</si>
  <si>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</si>
  <si>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</si>
  <si>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</si>
  <si>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</si>
  <si>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</si>
  <si>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</si>
  <si>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</si>
  <si>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</si>
  <si>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</si>
  <si>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</si>
  <si>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</si>
  <si>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</si>
  <si>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</si>
  <si>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</si>
  <si>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</si>
  <si>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</si>
  <si>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</si>
  <si>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</si>
  <si>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</si>
  <si>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</si>
  <si>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</si>
  <si>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</si>
  <si>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</si>
  <si>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</si>
  <si>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</si>
  <si>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</si>
  <si>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</si>
  <si>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</si>
  <si>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</si>
  <si>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</si>
  <si>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</si>
  <si>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</si>
  <si>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</si>
  <si>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</si>
  <si>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</si>
  <si>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</si>
  <si>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</si>
  <si>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</si>
  <si>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</si>
  <si>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</si>
  <si>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</si>
  <si>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</si>
  <si>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</si>
  <si>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</si>
  <si>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</si>
  <si>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</si>
  <si>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</si>
  <si>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</si>
  <si>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</si>
  <si>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</si>
  <si>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</si>
  <si>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</si>
  <si>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</si>
  <si>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</si>
  <si>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</si>
  <si>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</si>
  <si>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</si>
  <si>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</si>
  <si>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</si>
  <si>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</si>
  <si>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</si>
  <si>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</si>
  <si>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</si>
  <si>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</si>
  <si>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</si>
  <si>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</si>
  <si>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</si>
  <si>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</si>
  <si>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</si>
  <si>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</si>
  <si>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</si>
  <si>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</si>
  <si>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</si>
  <si>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</si>
  <si>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</si>
  <si>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</si>
  <si>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</si>
  <si>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</si>
  <si>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</si>
  <si>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</si>
  <si>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</si>
  <si>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</si>
  <si>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</si>
  <si>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</si>
  <si>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</si>
  <si>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</si>
  <si>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</si>
  <si>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</si>
  <si>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</si>
  <si>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</si>
  <si>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</si>
  <si>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</si>
  <si>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</si>
  <si>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</si>
  <si>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</si>
  <si>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</si>
  <si>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</si>
  <si>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</si>
  <si>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</si>
  <si>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</si>
  <si>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</si>
  <si>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</si>
  <si>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</si>
  <si>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</si>
  <si>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</si>
  <si>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</si>
  <si>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</si>
  <si>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</si>
  <si>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</si>
  <si>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</si>
  <si>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</si>
  <si>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</si>
  <si>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</si>
  <si>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</si>
  <si>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</si>
  <si>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</si>
  <si>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</si>
  <si>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</si>
  <si>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</si>
  <si>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</si>
  <si>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</si>
  <si>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</si>
  <si>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</si>
  <si>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</si>
  <si>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</si>
  <si>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</si>
  <si>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</si>
  <si>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</si>
  <si>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</si>
  <si>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</si>
  <si>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</si>
  <si>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</si>
  <si>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</si>
  <si>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</si>
  <si>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</si>
  <si>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</si>
  <si>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</si>
  <si>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</si>
  <si>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</si>
  <si>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</si>
  <si>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</si>
  <si>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</si>
  <si>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</si>
  <si>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</si>
  <si>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</si>
  <si>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</si>
  <si>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</si>
  <si>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</si>
  <si>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</si>
  <si>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</si>
  <si>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</si>
  <si>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</si>
  <si>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</si>
  <si>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</si>
  <si>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</si>
  <si>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</si>
  <si>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</si>
  <si>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</si>
  <si>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</si>
  <si>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</si>
  <si>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</si>
  <si>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</si>
  <si>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</si>
  <si>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</si>
  <si>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</si>
  <si>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</si>
  <si>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</si>
  <si>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</si>
  <si>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</si>
  <si>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</si>
  <si>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</si>
  <si>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</si>
  <si>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</si>
  <si>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</si>
  <si>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</si>
  <si>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</si>
  <si>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</si>
  <si>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</si>
  <si>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</si>
  <si>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</si>
  <si>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</si>
  <si>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</si>
  <si>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</si>
  <si>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</si>
  <si>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</si>
  <si>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</si>
  <si>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</si>
  <si>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</si>
  <si>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</si>
  <si>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</si>
  <si>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</si>
  <si>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</si>
  <si>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</si>
  <si>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</si>
  <si>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</si>
  <si>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</si>
  <si>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</si>
  <si>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</si>
  <si>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</si>
  <si>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</si>
  <si>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</si>
  <si>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</si>
  <si>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</si>
  <si>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</si>
  <si>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</si>
  <si>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</si>
  <si>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</si>
  <si>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</si>
  <si>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</si>
  <si>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</si>
  <si>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</si>
  <si>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</si>
  <si>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</si>
  <si>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</si>
  <si>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</si>
  <si>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</si>
  <si>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</si>
  <si>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</si>
  <si>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</si>
  <si>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</si>
  <si>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</si>
  <si>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</si>
  <si>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</si>
  <si>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</si>
  <si>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</si>
  <si>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</si>
  <si>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</si>
  <si>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</si>
  <si>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</si>
  <si>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</si>
  <si>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</si>
  <si>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</si>
  <si>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</si>
  <si>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</si>
  <si>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</si>
  <si>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</si>
  <si>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</si>
  <si>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</si>
  <si>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</si>
  <si>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</si>
  <si>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</si>
  <si>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</si>
  <si>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</si>
  <si>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</si>
  <si>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</si>
  <si>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</si>
  <si>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</si>
  <si>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</si>
  <si>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</si>
  <si>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</si>
  <si>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</si>
  <si>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</si>
  <si>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</si>
  <si>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</si>
  <si>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</si>
  <si>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</si>
  <si>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</si>
  <si>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</si>
  <si>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</si>
  <si>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</si>
  <si>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</si>
  <si>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</si>
  <si>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</si>
  <si>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</si>
  <si>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</si>
  <si>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</si>
  <si>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</si>
  <si>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</si>
  <si>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</si>
  <si>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</si>
  <si>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</si>
  <si>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</si>
  <si>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</si>
  <si>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</si>
  <si>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</si>
  <si>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</si>
  <si>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</si>
  <si>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</si>
  <si>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</si>
  <si>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</si>
  <si>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</si>
  <si>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</si>
  <si>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</si>
  <si>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</si>
  <si>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</si>
  <si>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</si>
  <si>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</si>
  <si>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</si>
  <si>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</si>
  <si>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</si>
  <si>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</si>
  <si>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</si>
  <si>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</si>
  <si>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</si>
  <si>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</si>
  <si>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</si>
  <si>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</si>
  <si>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</si>
  <si>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</si>
  <si>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</si>
  <si>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</si>
  <si>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</si>
  <si>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</si>
  <si>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</si>
  <si>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</si>
  <si>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</si>
  <si>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</si>
  <si>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</si>
  <si>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</si>
  <si>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</si>
  <si>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</si>
  <si>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</si>
  <si>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</si>
  <si>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</si>
  <si>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</si>
  <si>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</si>
  <si>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</si>
  <si>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</si>
  <si>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</si>
  <si>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</si>
  <si>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</si>
  <si>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</si>
  <si>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</si>
  <si>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</si>
  <si>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</si>
  <si>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</si>
  <si>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</si>
  <si>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</si>
  <si>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</si>
  <si>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</si>
  <si>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</si>
  <si>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</si>
  <si>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</si>
  <si>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</si>
  <si>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</si>
  <si>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</si>
  <si>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</si>
  <si>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</si>
  <si>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</si>
  <si>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</si>
  <si>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</si>
  <si>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</si>
  <si>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</si>
  <si>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</si>
  <si>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</si>
  <si>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</si>
  <si>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</si>
  <si>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</si>
  <si>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</si>
  <si>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</si>
  <si>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</si>
  <si>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</si>
  <si>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</si>
  <si>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</si>
  <si>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</si>
  <si>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</si>
  <si>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</si>
  <si>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</si>
  <si>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</si>
  <si>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</si>
  <si>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</si>
  <si>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</si>
  <si>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</si>
  <si>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</si>
  <si>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</si>
  <si>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</si>
  <si>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</si>
  <si>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</si>
  <si>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</si>
  <si>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</si>
  <si>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</si>
  <si>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</si>
  <si>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</si>
  <si>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</si>
  <si>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</si>
  <si>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</si>
  <si>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</si>
  <si>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</si>
  <si>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</si>
  <si>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</si>
  <si>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</si>
  <si>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</si>
  <si>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</si>
  <si>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</si>
  <si>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</si>
  <si>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</si>
  <si>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</si>
  <si>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</si>
  <si>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</si>
  <si>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</si>
  <si>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</si>
  <si>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</si>
  <si>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</si>
  <si>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</si>
  <si>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</si>
  <si>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</si>
  <si>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</si>
  <si>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</si>
  <si>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</si>
  <si>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</si>
  <si>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</si>
  <si>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</si>
  <si>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</si>
  <si>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</si>
  <si>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</si>
  <si>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</si>
  <si>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</si>
  <si>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</si>
  <si>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</si>
  <si>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</si>
  <si>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</si>
  <si>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</si>
  <si>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</si>
  <si>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</si>
  <si>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</si>
  <si>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</si>
  <si>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</si>
  <si>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</si>
  <si>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</si>
  <si>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</si>
  <si>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</si>
  <si>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</si>
  <si>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</si>
  <si>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</si>
  <si>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</si>
  <si>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</si>
  <si>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</si>
  <si>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</si>
  <si>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</si>
  <si>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</si>
  <si>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</si>
  <si>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</si>
  <si>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</si>
  <si>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</si>
  <si>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</si>
  <si>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</si>
  <si>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</si>
  <si>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</si>
  <si>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</si>
  <si>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</si>
  <si>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</si>
  <si>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</si>
  <si>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</si>
  <si>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</si>
  <si>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</si>
  <si>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</si>
  <si>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</si>
  <si>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</si>
  <si>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</si>
  <si>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</si>
  <si>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</si>
  <si>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</si>
  <si>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</si>
  <si>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</si>
  <si>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</si>
  <si>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</si>
  <si>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</si>
  <si>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</si>
  <si>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</si>
  <si>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</si>
  <si>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</si>
  <si>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</si>
  <si>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</si>
  <si>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</si>
  <si>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</si>
  <si>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</si>
  <si>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</si>
  <si>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</si>
  <si>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</si>
  <si>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</si>
  <si>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</si>
  <si>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</si>
  <si>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</si>
  <si>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</si>
  <si>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</si>
  <si>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</si>
  <si>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</si>
  <si>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</si>
  <si>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</si>
  <si>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</si>
  <si>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</si>
  <si>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</si>
  <si>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</si>
  <si>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</si>
  <si>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</si>
  <si>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</si>
  <si>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</si>
  <si>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</si>
  <si>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</si>
  <si>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</si>
  <si>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</si>
  <si>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</si>
  <si>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</si>
  <si>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</si>
  <si>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</si>
  <si>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</si>
  <si>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</si>
  <si>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</si>
  <si>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</si>
  <si>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</si>
  <si>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</si>
  <si>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</si>
  <si>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</si>
  <si>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</si>
  <si>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</si>
  <si>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</si>
  <si>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</si>
  <si>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</si>
  <si>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</si>
  <si>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</si>
  <si>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</si>
  <si>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</si>
  <si>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</si>
  <si>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</si>
  <si>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</si>
  <si>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</si>
  <si>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</si>
  <si>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</si>
  <si>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</si>
  <si>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</si>
  <si>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</si>
  <si>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</si>
  <si>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</si>
  <si>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</si>
  <si>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</si>
  <si>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</si>
  <si>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</si>
  <si>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</si>
  <si>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</si>
  <si>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</si>
  <si>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</si>
  <si>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</si>
  <si>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</si>
  <si>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</si>
  <si>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</si>
  <si>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</si>
  <si>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</si>
  <si>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</si>
  <si>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</si>
  <si>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</si>
  <si>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</si>
  <si>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</si>
  <si>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</si>
  <si>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</si>
  <si>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</si>
  <si>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</si>
  <si>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</si>
  <si>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</si>
  <si>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</si>
  <si>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</si>
  <si>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</si>
  <si>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</si>
  <si>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</si>
  <si>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</si>
  <si>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</si>
  <si>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</si>
  <si>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</si>
  <si>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</si>
  <si>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</si>
  <si>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</si>
  <si>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</si>
  <si>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</si>
  <si>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</si>
  <si>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</si>
  <si>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</si>
  <si>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</si>
  <si>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</si>
  <si>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</si>
  <si>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</si>
  <si>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</si>
  <si>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</si>
  <si>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</si>
  <si>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</si>
  <si>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</si>
  <si>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</si>
  <si>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</si>
  <si>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</si>
  <si>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</si>
  <si>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</si>
  <si>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</si>
  <si>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</si>
  <si>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</si>
  <si>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</si>
  <si>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</si>
  <si>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</si>
  <si>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</si>
  <si>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</si>
  <si>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</si>
  <si>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</si>
  <si>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</si>
  <si>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</si>
  <si>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</si>
  <si>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</si>
  <si>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</si>
  <si>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</si>
  <si>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</si>
  <si>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</si>
  <si>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</si>
  <si>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</si>
  <si>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</si>
  <si>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</si>
  <si>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</si>
  <si>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</si>
  <si>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</si>
  <si>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</si>
  <si>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</si>
  <si>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</si>
  <si>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</si>
  <si>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</si>
  <si>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</si>
  <si>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</si>
  <si>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</si>
  <si>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</si>
  <si>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</si>
  <si>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</si>
  <si>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</si>
  <si>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</si>
  <si>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</si>
  <si>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</si>
  <si>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</si>
  <si>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</si>
  <si>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</si>
  <si>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</si>
  <si>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</si>
  <si>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</si>
  <si>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</si>
  <si>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</si>
  <si>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</si>
  <si>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</si>
  <si>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</si>
  <si>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</si>
  <si>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</si>
  <si>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</si>
  <si>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</si>
  <si>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</si>
  <si>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</si>
  <si>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</si>
  <si>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</si>
  <si>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</si>
  <si>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</si>
  <si>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</si>
  <si>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</si>
  <si>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</si>
  <si>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</si>
  <si>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</si>
  <si>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</si>
  <si>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</si>
  <si>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</si>
  <si>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</si>
  <si>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</si>
  <si>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</si>
  <si>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</si>
  <si>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</si>
  <si>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</si>
  <si>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</si>
  <si>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</si>
  <si>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</si>
  <si>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</si>
  <si>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</si>
  <si>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</si>
  <si>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</si>
  <si>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</si>
  <si>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</si>
  <si>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</si>
  <si>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</si>
  <si>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</si>
  <si>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</si>
  <si>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</si>
  <si>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</si>
  <si>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</si>
  <si>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</si>
  <si>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</si>
  <si>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</si>
  <si>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</si>
  <si>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</si>
  <si>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</si>
  <si>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</si>
  <si>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</si>
  <si>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</si>
  <si>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</si>
  <si>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</si>
  <si>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</si>
  <si>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</si>
  <si>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</si>
  <si>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</si>
  <si>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</si>
  <si>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</si>
  <si>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</si>
  <si>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</si>
  <si>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</si>
  <si>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</si>
  <si>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</si>
  <si>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</si>
  <si>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</si>
  <si>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</si>
  <si>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</si>
  <si>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</si>
  <si>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</si>
  <si>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</si>
  <si>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</si>
  <si>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</si>
  <si>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</si>
  <si>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</si>
  <si>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</si>
  <si>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</si>
  <si>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</si>
  <si>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</si>
  <si>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</si>
  <si>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</si>
  <si>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</si>
  <si>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</si>
  <si>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</si>
  <si>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</si>
  <si>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</si>
  <si>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</si>
  <si>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</si>
  <si>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</si>
  <si>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</si>
  <si>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</si>
  <si>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</si>
  <si>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</si>
  <si>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</si>
  <si>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</si>
  <si>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</si>
  <si>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</si>
  <si>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</si>
  <si>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</si>
  <si>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</si>
  <si>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</si>
  <si>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</si>
  <si>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</si>
  <si>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</si>
  <si>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</si>
  <si>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</si>
  <si>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</si>
  <si>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</si>
  <si>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</si>
  <si>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</si>
  <si>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</si>
  <si>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</si>
  <si>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</si>
  <si>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</si>
  <si>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</si>
  <si>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</si>
  <si>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</si>
  <si>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</si>
  <si>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</si>
  <si>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</si>
  <si>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</si>
  <si>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</si>
  <si>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</si>
  <si>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</si>
  <si>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</si>
  <si>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</si>
  <si>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</si>
  <si>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</si>
  <si>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</si>
  <si>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</si>
  <si>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</si>
  <si>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</si>
  <si>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</si>
  <si>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</si>
  <si>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</si>
  <si>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</si>
  <si>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</si>
  <si>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</si>
  <si>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</si>
  <si>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</si>
  <si>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</si>
  <si>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</si>
  <si>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</si>
  <si>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</si>
  <si>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</si>
  <si>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</si>
  <si>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</si>
  <si>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</si>
  <si>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</si>
  <si>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</si>
  <si>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</si>
  <si>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</si>
  <si>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</si>
  <si>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</si>
  <si>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</si>
  <si>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</si>
  <si>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</si>
  <si>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</si>
  <si>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</si>
  <si>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</si>
  <si>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</si>
  <si>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</si>
  <si>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</si>
  <si>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</si>
  <si>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</si>
  <si>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</si>
  <si>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</si>
  <si>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</si>
  <si>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</si>
  <si>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</si>
  <si>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</si>
  <si>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</si>
  <si>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</si>
  <si>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</si>
  <si>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</si>
  <si>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</si>
  <si>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</si>
  <si>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</si>
  <si>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</si>
  <si>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</si>
  <si>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</si>
  <si>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</si>
  <si>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</si>
  <si>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</si>
  <si>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</si>
  <si>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</si>
  <si>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</si>
  <si>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</si>
  <si>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</si>
  <si>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</si>
  <si>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</si>
  <si>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</si>
  <si>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</si>
  <si>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</si>
  <si>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</si>
  <si>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</si>
  <si>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</si>
  <si>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</si>
  <si>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</si>
  <si>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</si>
  <si>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</si>
  <si>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</si>
  <si>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</si>
  <si>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</si>
  <si>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</si>
  <si>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</si>
  <si>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</si>
  <si>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</si>
  <si>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</si>
  <si>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</si>
  <si>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</si>
  <si>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</si>
  <si>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</si>
  <si>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</si>
  <si>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</si>
  <si>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</si>
  <si>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</si>
  <si>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</si>
  <si>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</si>
  <si>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</si>
  <si>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</si>
  <si>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</si>
  <si>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</si>
  <si>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</si>
  <si>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</si>
  <si>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</si>
  <si>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</si>
  <si>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</si>
  <si>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</si>
  <si>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</si>
  <si>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</si>
  <si>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</si>
  <si>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</si>
  <si>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</si>
  <si>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</si>
  <si>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</si>
  <si>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</si>
  <si>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</si>
  <si>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</si>
  <si>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</si>
  <si>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</si>
  <si>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</si>
  <si>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</si>
  <si>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</si>
  <si>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</si>
  <si>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</si>
  <si>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</si>
  <si>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</si>
  <si>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</si>
  <si>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</si>
  <si>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</si>
  <si>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</si>
  <si>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</si>
  <si>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</si>
  <si>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</si>
  <si>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</si>
  <si>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</si>
  <si>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</si>
  <si>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</si>
  <si>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</si>
  <si>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</si>
  <si>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</si>
  <si>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</si>
  <si>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</si>
  <si>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</si>
  <si>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</si>
  <si>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</si>
  <si>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</si>
  <si>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</si>
  <si>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</si>
  <si>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</si>
  <si>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</si>
  <si>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</si>
  <si>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</si>
  <si>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</si>
  <si>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</si>
  <si>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</si>
  <si>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</si>
  <si>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</si>
  <si>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</si>
  <si>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</si>
  <si>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</si>
  <si>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</si>
  <si>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</si>
  <si>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</si>
  <si>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</si>
  <si>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</si>
  <si>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</si>
  <si>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</si>
  <si>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</si>
  <si>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</si>
  <si>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</si>
  <si>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</si>
  <si>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</si>
  <si>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</si>
  <si>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</si>
  <si>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</si>
  <si>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</si>
  <si>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</si>
  <si>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</si>
  <si>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</si>
  <si>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</si>
  <si>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</si>
  <si>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</si>
  <si>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</si>
  <si>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</si>
  <si>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</si>
  <si>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</si>
  <si>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</si>
  <si>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</si>
  <si>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</si>
  <si>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</si>
  <si>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</si>
  <si>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</si>
  <si>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</si>
  <si>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</si>
  <si>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</si>
  <si>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</si>
  <si>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</si>
  <si>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</si>
  <si>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</si>
  <si>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</si>
  <si>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</si>
  <si>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</si>
  <si>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</si>
  <si>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</si>
  <si>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</si>
  <si>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</si>
  <si>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</si>
  <si>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</si>
  <si>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</si>
  <si>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</si>
  <si>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</si>
  <si>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</si>
  <si>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</si>
  <si>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</si>
  <si>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</si>
  <si>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</si>
  <si>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</si>
  <si>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</si>
  <si>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</si>
  <si>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</si>
  <si>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</si>
  <si>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</si>
  <si>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</si>
  <si>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</si>
  <si>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</si>
  <si>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</si>
  <si>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</si>
  <si>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</si>
  <si>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</si>
  <si>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</si>
  <si>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</si>
  <si>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</si>
  <si>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</si>
  <si>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</si>
  <si>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</si>
  <si>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</si>
  <si>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</si>
  <si>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</si>
  <si>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</si>
  <si>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</si>
  <si>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</si>
  <si>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</si>
  <si>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</si>
  <si>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</si>
  <si>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</si>
  <si>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</si>
  <si>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</si>
  <si>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</si>
  <si>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</si>
  <si>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</si>
  <si>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</si>
  <si>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</si>
  <si>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</si>
  <si>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</si>
  <si>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</si>
  <si>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</si>
  <si>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</si>
  <si>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</si>
  <si>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</si>
  <si>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</si>
  <si>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</si>
  <si>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</si>
  <si>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</si>
  <si>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</si>
  <si>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</si>
  <si>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</si>
  <si>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</si>
  <si>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</si>
  <si>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</si>
  <si>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</si>
  <si>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</si>
  <si>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</si>
  <si>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</si>
  <si>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</si>
  <si>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</si>
  <si>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</si>
  <si>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</si>
  <si>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</si>
  <si>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</si>
  <si>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</si>
  <si>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</si>
  <si>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</si>
  <si>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</si>
  <si>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</si>
  <si>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</si>
  <si>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</si>
  <si>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</si>
  <si>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</si>
  <si>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</si>
  <si>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</si>
  <si>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</si>
  <si>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</si>
  <si>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</si>
  <si>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</si>
  <si>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</si>
  <si>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</si>
  <si>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</si>
  <si>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</si>
  <si>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</si>
  <si>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</si>
  <si>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</si>
  <si>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</si>
  <si>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</si>
  <si>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</si>
  <si>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</si>
  <si>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</si>
  <si>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</si>
  <si>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</si>
  <si>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</si>
  <si>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</si>
  <si>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</si>
  <si>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</si>
  <si>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</si>
  <si>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</si>
  <si>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</si>
  <si>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</si>
  <si>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</si>
  <si>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</si>
  <si>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</si>
  <si>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</si>
  <si>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</si>
  <si>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</si>
  <si>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</si>
  <si>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</si>
  <si>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</si>
  <si>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</si>
  <si>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</si>
  <si>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</si>
  <si>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</si>
  <si>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</si>
  <si>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</si>
  <si>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</si>
  <si>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</si>
  <si>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</si>
  <si>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</si>
  <si>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</si>
  <si>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</si>
  <si>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</si>
  <si>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</si>
  <si>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</si>
  <si>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</si>
  <si>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</si>
  <si>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</si>
  <si>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</si>
  <si>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</si>
  <si>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</si>
  <si>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</si>
  <si>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</si>
  <si>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</si>
  <si>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</si>
  <si>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</si>
  <si>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</si>
  <si>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</si>
  <si>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</si>
  <si>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</si>
  <si>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</si>
  <si>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</si>
  <si>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</si>
  <si>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</si>
  <si>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</si>
  <si>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</si>
  <si>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</si>
  <si>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</si>
  <si>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</si>
  <si>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</si>
  <si>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</si>
  <si>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</si>
  <si>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</si>
  <si>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</si>
  <si>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</si>
  <si>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</si>
  <si>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</si>
  <si>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</si>
  <si>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</si>
  <si>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</si>
  <si>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</si>
  <si>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</si>
  <si>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</si>
  <si>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</si>
  <si>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</si>
  <si>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</si>
  <si>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</si>
  <si>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</si>
  <si>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</si>
  <si>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</si>
  <si>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</si>
  <si>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</si>
  <si>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</si>
  <si>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</si>
  <si>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</si>
  <si>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</si>
  <si>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</si>
  <si>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</si>
  <si>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</si>
  <si>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</si>
  <si>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</si>
  <si>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</si>
  <si>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</si>
  <si>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</si>
  <si>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</si>
  <si>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</si>
  <si>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</si>
  <si>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</si>
  <si>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</si>
  <si>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</si>
  <si>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</si>
  <si>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</si>
  <si>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</si>
  <si>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</si>
  <si>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</si>
  <si>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</si>
  <si>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</si>
  <si>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</si>
  <si>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</si>
  <si>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</si>
  <si>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</si>
  <si>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</si>
  <si>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</si>
  <si>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</si>
  <si>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</si>
  <si>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</si>
  <si>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</si>
  <si>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</si>
  <si>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</si>
  <si>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</si>
  <si>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</si>
  <si>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</si>
  <si>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</si>
  <si>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</si>
  <si>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</si>
  <si>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</si>
  <si>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</si>
  <si>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</si>
  <si>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</si>
  <si>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</si>
  <si>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</si>
  <si>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</si>
  <si>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</si>
  <si>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</si>
  <si>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</si>
  <si>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</si>
  <si>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</si>
  <si>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</si>
  <si>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</si>
  <si>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</si>
  <si>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</si>
  <si>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</si>
  <si>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</si>
  <si>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</si>
  <si>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</si>
  <si>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</si>
  <si>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</si>
  <si>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</si>
  <si>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</si>
  <si>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</si>
  <si>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</si>
  <si>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</si>
  <si>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</si>
  <si>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</si>
  <si>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</si>
  <si>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</si>
  <si>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</si>
  <si>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</si>
  <si>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</si>
  <si>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</si>
  <si>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</si>
  <si>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</si>
  <si>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</si>
  <si>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</si>
  <si>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</si>
  <si>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</si>
  <si>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</si>
  <si>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</si>
  <si>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</si>
  <si>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</si>
  <si>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</si>
  <si>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</si>
  <si>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</si>
  <si>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</si>
  <si>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</si>
  <si>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</si>
  <si>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</si>
  <si>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</si>
  <si>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</si>
  <si>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</si>
  <si>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</si>
  <si>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</si>
  <si>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</si>
  <si>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</si>
  <si>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</si>
  <si>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</si>
  <si>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</si>
  <si>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</si>
  <si>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</si>
  <si>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</si>
  <si>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</si>
  <si>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</si>
  <si>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</si>
  <si>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</si>
  <si>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</si>
  <si>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</si>
  <si>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</si>
  <si>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</si>
  <si>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</si>
  <si>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</si>
  <si>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</si>
  <si>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</si>
  <si>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</si>
  <si>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</si>
  <si>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</si>
  <si>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</si>
  <si>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</si>
  <si>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</si>
  <si>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</si>
  <si>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</si>
  <si>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</si>
  <si>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</si>
  <si>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</si>
  <si>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</si>
  <si>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</si>
  <si>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</si>
  <si>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</si>
  <si>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</si>
  <si>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</si>
  <si>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</si>
  <si>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</si>
  <si>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</si>
  <si>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</si>
  <si>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</si>
  <si>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</si>
  <si>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</si>
  <si>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</si>
  <si>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</si>
  <si>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</si>
  <si>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</si>
  <si>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</si>
  <si>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</si>
  <si>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</si>
  <si>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</si>
  <si>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</si>
  <si>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</si>
  <si>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</si>
  <si>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</si>
  <si>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</si>
  <si>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</si>
  <si>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</si>
  <si>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</si>
  <si>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</si>
  <si>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</si>
  <si>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</si>
  <si>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</si>
  <si>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</si>
  <si>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</si>
  <si>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</si>
  <si>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</si>
  <si>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</si>
  <si>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</si>
  <si>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</si>
  <si>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</si>
  <si>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</si>
  <si>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</si>
  <si>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</si>
  <si>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</si>
  <si>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</si>
  <si>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</si>
  <si>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</si>
  <si>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</si>
  <si>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</si>
  <si>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</si>
  <si>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</si>
  <si>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</si>
  <si>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</si>
  <si>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</si>
  <si>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</si>
  <si>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</si>
  <si>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</si>
  <si>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</si>
  <si>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</si>
  <si>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</si>
  <si>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</si>
  <si>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</si>
  <si>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</si>
  <si>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</si>
  <si>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</si>
  <si>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</si>
  <si>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</si>
  <si>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</si>
  <si>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</si>
  <si>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</si>
  <si>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</si>
  <si>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</si>
  <si>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</si>
  <si>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</si>
  <si>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</si>
  <si>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</si>
  <si>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</si>
  <si>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</si>
  <si>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</si>
  <si>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</si>
  <si>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</si>
  <si>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</si>
  <si>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</si>
  <si>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</si>
  <si>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</si>
  <si>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</si>
  <si>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</si>
  <si>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</si>
  <si>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</si>
  <si>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</si>
  <si>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</si>
  <si>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</si>
  <si>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</si>
  <si>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</si>
  <si>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</si>
  <si>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</si>
  <si>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</si>
  <si>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</si>
  <si>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</si>
  <si>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</si>
  <si>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</si>
  <si>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</si>
  <si>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</si>
  <si>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</si>
  <si>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</si>
  <si>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</si>
  <si>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</si>
  <si>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</si>
  <si>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</si>
  <si>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</si>
  <si>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</si>
  <si>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</si>
  <si>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</si>
  <si>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</si>
  <si>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</si>
  <si>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</si>
  <si>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</si>
  <si>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</si>
  <si>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</si>
  <si>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</si>
  <si>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</si>
  <si>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</si>
  <si>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</si>
  <si>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</si>
  <si>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</si>
  <si>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</si>
  <si>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</si>
  <si>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</si>
  <si>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</si>
  <si>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</si>
  <si>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</si>
  <si>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</si>
  <si>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</si>
  <si>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</si>
  <si>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</si>
  <si>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</si>
  <si>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</si>
  <si>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</si>
  <si>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</si>
  <si>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</si>
  <si>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</si>
  <si>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</si>
  <si>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</si>
  <si>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</si>
  <si>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</si>
  <si>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</si>
  <si>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</si>
  <si>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</si>
  <si>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</si>
  <si>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</si>
  <si>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</si>
  <si>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</si>
  <si>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</si>
  <si>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</si>
  <si>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</si>
  <si>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</si>
  <si>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</si>
  <si>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</si>
  <si>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</si>
  <si>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</si>
  <si>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</si>
  <si>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</si>
  <si>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</si>
  <si>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</si>
  <si>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</si>
  <si>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</si>
  <si>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</si>
  <si>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</si>
  <si>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</si>
  <si>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</si>
  <si>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</si>
  <si>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</si>
  <si>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</si>
  <si>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</si>
  <si>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</si>
  <si>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</si>
  <si>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</si>
  <si>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</si>
  <si>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</si>
  <si>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</si>
  <si>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</si>
  <si>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</si>
  <si>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</si>
  <si>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</si>
  <si>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</si>
  <si>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</si>
  <si>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</si>
  <si>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</si>
  <si>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</si>
  <si>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</si>
  <si>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</si>
  <si>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</si>
  <si>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</si>
  <si>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</si>
  <si>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</si>
  <si>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</si>
  <si>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</si>
  <si>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</si>
  <si>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</si>
  <si>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</si>
  <si>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</si>
  <si>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</si>
  <si>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</si>
  <si>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</si>
  <si>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</si>
  <si>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</si>
  <si>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</si>
  <si>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</si>
  <si>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</si>
  <si>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</si>
  <si>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</si>
  <si>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</si>
  <si>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</si>
  <si>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</si>
  <si>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</si>
  <si>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</si>
  <si>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</si>
  <si>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</si>
  <si>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</si>
  <si>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</si>
  <si>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</si>
  <si>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</si>
  <si>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</si>
  <si>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</si>
  <si>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</si>
  <si>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</si>
  <si>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</si>
  <si>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</si>
  <si>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</si>
  <si>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</si>
  <si>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</si>
  <si>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</si>
  <si>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</si>
  <si>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</si>
  <si>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</si>
  <si>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</si>
  <si>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</si>
  <si>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</si>
  <si>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</si>
  <si>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</si>
  <si>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</si>
  <si>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</si>
  <si>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</si>
  <si>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</si>
  <si>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</si>
  <si>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</si>
  <si>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</si>
  <si>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</si>
  <si>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</si>
  <si>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</si>
  <si>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</si>
  <si>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</si>
  <si>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</si>
  <si>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</si>
  <si>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</si>
  <si>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</si>
  <si>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</si>
  <si>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</si>
  <si>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</si>
  <si>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</si>
  <si>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</si>
  <si>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</si>
  <si>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</si>
  <si>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</si>
  <si>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</si>
  <si>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</si>
  <si>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</si>
  <si>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</si>
  <si>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</si>
  <si>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</si>
  <si>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</si>
  <si>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</si>
  <si>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</si>
  <si>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</si>
  <si>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</si>
  <si>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</si>
  <si>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</si>
  <si>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</si>
  <si>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</si>
  <si>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</si>
  <si>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</si>
  <si>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</si>
  <si>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</si>
  <si>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</si>
  <si>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</si>
  <si>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</si>
  <si>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</si>
  <si>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</si>
  <si>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</si>
  <si>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</si>
  <si>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</si>
  <si>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</si>
  <si>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</si>
  <si>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</si>
  <si>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</si>
  <si>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</si>
  <si>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</si>
  <si>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</si>
  <si>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</si>
  <si>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</si>
  <si>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</si>
  <si>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</si>
  <si>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</si>
  <si>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</si>
  <si>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</si>
  <si>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</si>
  <si>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</si>
  <si>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</si>
  <si>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</si>
  <si>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</si>
  <si>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</si>
  <si>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</si>
  <si>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</si>
  <si>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</si>
  <si>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</si>
  <si>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</si>
  <si>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</si>
  <si>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</si>
  <si>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</si>
  <si>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</si>
  <si>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</si>
  <si>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</si>
  <si>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</si>
  <si>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</si>
  <si>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</si>
  <si>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</si>
  <si>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</si>
  <si>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</si>
  <si>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</si>
  <si>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</si>
  <si>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</si>
  <si>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</si>
  <si>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</si>
  <si>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</si>
  <si>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</si>
  <si>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</si>
  <si>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</si>
  <si>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</si>
  <si>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</si>
  <si>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</si>
  <si>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</si>
  <si>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</si>
  <si>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</si>
  <si>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</si>
  <si>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</si>
  <si>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</si>
  <si>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</si>
  <si>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</si>
  <si>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</si>
  <si>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</si>
  <si>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</si>
  <si>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</si>
  <si>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</si>
  <si>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</si>
  <si>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</si>
  <si>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</si>
  <si>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</si>
  <si>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</si>
  <si>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</si>
  <si>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</si>
  <si>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</si>
  <si>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</si>
  <si>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</si>
  <si>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</si>
  <si>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</si>
  <si>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</si>
  <si>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</si>
  <si>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</si>
  <si>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</si>
  <si>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</si>
  <si>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</si>
  <si>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</si>
  <si>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</si>
  <si>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</si>
  <si>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</si>
  <si>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</si>
  <si>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</si>
  <si>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</si>
  <si>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</si>
  <si>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</si>
  <si>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</si>
  <si>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</si>
  <si>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</si>
  <si>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</si>
  <si>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</si>
  <si>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</si>
  <si>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</si>
  <si>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</si>
  <si>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</si>
  <si>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</si>
  <si>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</si>
  <si>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</si>
  <si>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</si>
  <si>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</si>
  <si>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</si>
  <si>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</si>
  <si>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</si>
  <si>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</si>
  <si>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</si>
  <si>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</si>
  <si>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</si>
  <si>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</si>
  <si>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</si>
  <si>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</si>
  <si>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</si>
  <si>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</si>
  <si>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</si>
  <si>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</si>
  <si>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</si>
  <si>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</si>
  <si>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</si>
  <si>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</si>
  <si>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</si>
  <si>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</si>
  <si>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</si>
  <si>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</si>
  <si>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</si>
  <si>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</si>
  <si>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</si>
  <si>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</si>
  <si>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</si>
  <si>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</si>
  <si>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</si>
  <si>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</si>
  <si>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</si>
  <si>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</si>
  <si>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</si>
  <si>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</si>
  <si>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</si>
  <si>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</si>
  <si>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</si>
  <si>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</si>
  <si>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</si>
  <si>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</si>
  <si>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</si>
  <si>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</si>
  <si>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</si>
  <si>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</si>
  <si>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</si>
  <si>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</si>
  <si>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</si>
  <si>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</si>
  <si>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</si>
  <si>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</si>
  <si>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</si>
  <si>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</si>
  <si>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</si>
  <si>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</si>
  <si>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</si>
  <si>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</si>
  <si>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</si>
  <si>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</si>
  <si>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</si>
  <si>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</si>
  <si>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</si>
  <si>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</si>
  <si>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</si>
  <si>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</si>
  <si>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</si>
  <si>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</si>
  <si>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</si>
  <si>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</si>
  <si>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</si>
  <si>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</si>
  <si>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</si>
  <si>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</si>
  <si>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</si>
  <si>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</si>
  <si>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</si>
  <si>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</si>
  <si>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</si>
  <si>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</si>
  <si>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</si>
  <si>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</si>
  <si>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</si>
  <si>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</si>
  <si>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</si>
  <si>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</si>
  <si>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</si>
  <si>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</si>
  <si>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</si>
  <si>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</si>
  <si>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</si>
  <si>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</si>
  <si>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</si>
  <si>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</si>
  <si>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</si>
  <si>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</si>
  <si>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</si>
  <si>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</si>
  <si>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</si>
  <si>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</si>
  <si>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</si>
  <si>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</si>
  <si>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</si>
  <si>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</si>
  <si>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</si>
  <si>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</si>
  <si>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</si>
  <si>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</si>
  <si>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</si>
  <si>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</si>
  <si>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</si>
  <si>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</si>
  <si>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</si>
  <si>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</si>
  <si>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</si>
  <si>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</si>
  <si>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</si>
  <si>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</si>
  <si>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</si>
  <si>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</si>
  <si>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</si>
  <si>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</si>
  <si>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</si>
  <si>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</si>
  <si>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</si>
  <si>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</si>
  <si>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</si>
  <si>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</si>
  <si>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</si>
  <si>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</si>
  <si>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</si>
  <si>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</si>
  <si>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</si>
  <si>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</si>
  <si>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</si>
  <si>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</si>
  <si>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</si>
  <si>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</si>
  <si>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</si>
  <si>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</si>
  <si>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</si>
  <si>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</si>
  <si>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</si>
  <si>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</si>
  <si>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</si>
  <si>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</si>
  <si>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</si>
  <si>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</si>
  <si>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</si>
  <si>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</si>
  <si>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</si>
  <si>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</si>
  <si>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</si>
  <si>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</si>
  <si>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</si>
  <si>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</si>
  <si>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</si>
  <si>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</si>
  <si>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</si>
  <si>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</si>
  <si>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</si>
  <si>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</si>
  <si>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</si>
  <si>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</si>
  <si>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</si>
  <si>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</si>
  <si>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</si>
  <si>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</si>
  <si>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</si>
  <si>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</si>
  <si>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</si>
  <si>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</si>
  <si>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</si>
  <si>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</si>
  <si>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</si>
  <si>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</si>
  <si>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</si>
  <si>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</si>
  <si>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</si>
  <si>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</si>
  <si>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</si>
  <si>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</si>
  <si>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</si>
  <si>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</si>
  <si>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</si>
  <si>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</si>
  <si>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</si>
  <si>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</si>
  <si>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</si>
  <si>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</si>
  <si>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</si>
  <si>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</si>
  <si>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</si>
  <si>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</si>
  <si>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</si>
  <si>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</si>
  <si>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</si>
  <si>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</si>
  <si>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</si>
  <si>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</si>
  <si>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</si>
  <si>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</si>
  <si>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</si>
  <si>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</si>
  <si>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</si>
  <si>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</si>
  <si>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</si>
  <si>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</si>
  <si>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</si>
  <si>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</si>
  <si>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</si>
  <si>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</si>
  <si>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</si>
  <si>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</si>
  <si>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</si>
  <si>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</si>
  <si>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</si>
  <si>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</si>
  <si>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</si>
  <si>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</si>
  <si>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</si>
  <si>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</si>
  <si>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</si>
  <si>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</si>
  <si>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</si>
  <si>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</si>
  <si>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</si>
  <si>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</si>
  <si>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</si>
  <si>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</si>
  <si>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</si>
  <si>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</si>
  <si>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</si>
  <si>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</si>
  <si>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</si>
  <si>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</si>
  <si>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</si>
  <si>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</si>
  <si>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</si>
  <si>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</si>
  <si>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</si>
  <si>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</si>
  <si>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</si>
  <si>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</si>
  <si>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</si>
  <si>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</si>
  <si>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</si>
  <si>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</si>
  <si>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</si>
  <si>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</si>
  <si>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</si>
  <si>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</si>
  <si>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</si>
  <si>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</si>
  <si>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</si>
  <si>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</si>
  <si>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</si>
  <si>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</si>
  <si>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</si>
  <si>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</si>
  <si>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</si>
  <si>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</si>
  <si>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</si>
  <si>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</si>
  <si>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</si>
  <si>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</si>
  <si>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</si>
  <si>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</si>
  <si>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</si>
  <si>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</si>
  <si>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</si>
  <si>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</si>
  <si>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</si>
  <si>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</si>
  <si>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</si>
  <si>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</si>
  <si>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</si>
  <si>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</si>
  <si>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</si>
  <si>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</si>
  <si>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</si>
  <si>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</si>
  <si>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</si>
  <si>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</si>
  <si>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</si>
  <si>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</si>
  <si>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</si>
  <si>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</si>
  <si>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</si>
  <si>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</si>
  <si>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</si>
  <si>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</si>
  <si>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</si>
  <si>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</si>
  <si>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</si>
  <si>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</si>
  <si>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</si>
  <si>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</si>
  <si>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</si>
  <si>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</si>
  <si>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</si>
  <si>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</si>
  <si>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</si>
  <si>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</si>
  <si>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</si>
  <si>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</si>
  <si>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</si>
  <si>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</si>
  <si>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</si>
  <si>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</si>
  <si>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</si>
  <si>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</si>
  <si>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</si>
  <si>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</si>
  <si>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</si>
  <si>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</si>
  <si>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</si>
  <si>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</si>
  <si>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</si>
  <si>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</si>
  <si>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</si>
  <si>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</si>
  <si>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</si>
  <si>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</si>
  <si>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</si>
  <si>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</si>
  <si>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</si>
  <si>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</si>
  <si>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</si>
  <si>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</si>
  <si>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</si>
  <si>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</si>
  <si>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</si>
  <si>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</si>
  <si>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</si>
  <si>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</si>
  <si>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</si>
  <si>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</si>
  <si>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</si>
  <si>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</si>
  <si>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</si>
  <si>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</si>
  <si>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</si>
  <si>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</si>
  <si>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</si>
  <si>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</si>
  <si>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</si>
  <si>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</si>
  <si>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</si>
  <si>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</si>
  <si>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</si>
  <si>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</si>
  <si>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</si>
  <si>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</si>
  <si>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</si>
  <si>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</si>
  <si>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</si>
  <si>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</si>
  <si>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</si>
  <si>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</si>
  <si>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</si>
  <si>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</si>
  <si>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</si>
  <si>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</si>
  <si>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</si>
  <si>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</si>
  <si>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</si>
  <si>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</si>
  <si>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</si>
  <si>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</si>
  <si>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</si>
  <si>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</si>
  <si>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</si>
  <si>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</si>
  <si>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</si>
  <si>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</si>
  <si>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</si>
  <si>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</si>
  <si>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</si>
  <si>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</si>
  <si>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</si>
  <si>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</si>
  <si>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</si>
  <si>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</si>
  <si>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</si>
  <si>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</si>
  <si>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</si>
  <si>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</si>
  <si>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</si>
  <si>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</si>
  <si>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</si>
  <si>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</si>
  <si>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</si>
  <si>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</si>
  <si>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</si>
  <si>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</si>
  <si>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</si>
  <si>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</si>
  <si>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</si>
  <si>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</si>
  <si>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</si>
  <si>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</si>
  <si>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</si>
  <si>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</si>
  <si>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</si>
  <si>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</si>
  <si>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</si>
  <si>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</si>
  <si>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</si>
  <si>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</si>
  <si>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</si>
  <si>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</si>
  <si>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</si>
  <si>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</si>
  <si>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</si>
  <si>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</si>
  <si>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</si>
  <si>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</si>
  <si>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</si>
  <si>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</si>
  <si>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</si>
  <si>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</si>
  <si>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</si>
  <si>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</si>
  <si>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</si>
  <si>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</si>
  <si>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</si>
  <si>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</si>
  <si>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</si>
  <si>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</si>
  <si>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</si>
  <si>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</si>
  <si>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</si>
  <si>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</si>
  <si>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</si>
  <si>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</si>
  <si>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</si>
  <si>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</si>
  <si>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</si>
  <si>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</si>
  <si>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</si>
  <si>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</si>
  <si>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</si>
  <si>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</si>
  <si>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</si>
  <si>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</si>
  <si>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</si>
  <si>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</si>
  <si>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</si>
  <si>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</si>
  <si>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</si>
  <si>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</si>
  <si>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</si>
  <si>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</si>
  <si>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</si>
  <si>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</si>
  <si>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</si>
  <si>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</si>
  <si>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</si>
  <si>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</si>
  <si>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</si>
  <si>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</si>
  <si>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</si>
  <si>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</si>
  <si>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</si>
  <si>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</si>
  <si>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</si>
  <si>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</si>
  <si>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</si>
  <si>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</si>
  <si>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</si>
  <si>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</si>
  <si>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</si>
  <si>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</si>
  <si>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</si>
  <si>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</si>
  <si>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</si>
  <si>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</si>
  <si>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</si>
  <si>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</si>
  <si>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</si>
  <si>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</si>
  <si>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</si>
  <si>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</si>
  <si>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</si>
  <si>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</si>
  <si>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</si>
  <si>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</si>
  <si>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</si>
  <si>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</si>
  <si>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</si>
  <si>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</si>
  <si>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</si>
  <si>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</si>
  <si>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</si>
  <si>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</si>
  <si>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</si>
  <si>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</si>
  <si>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</si>
  <si>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</si>
  <si>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</si>
  <si>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</si>
  <si>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</si>
  <si>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</si>
  <si>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</si>
  <si>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</si>
  <si>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</si>
  <si>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</si>
  <si>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</si>
  <si>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</si>
  <si>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</si>
  <si>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</si>
  <si>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</si>
  <si>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</si>
  <si>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</si>
  <si>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</si>
  <si>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</si>
  <si>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</si>
  <si>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</si>
  <si>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</si>
  <si>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</si>
  <si>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</si>
  <si>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</si>
  <si>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</si>
  <si>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</si>
  <si>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</si>
  <si>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</si>
  <si>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</si>
  <si>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</si>
  <si>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</si>
  <si>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</si>
  <si>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</si>
  <si>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</si>
  <si>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</si>
  <si>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</si>
  <si>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</si>
  <si>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</si>
  <si>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</si>
  <si>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</si>
  <si>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</si>
  <si>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</si>
  <si>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</si>
  <si>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</si>
  <si>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</si>
  <si>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</si>
  <si>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</si>
  <si>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</si>
  <si>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</si>
  <si>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</si>
  <si>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</si>
  <si>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</si>
  <si>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</si>
  <si>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</si>
  <si>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</si>
  <si>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</si>
  <si>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</si>
  <si>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</si>
  <si>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</si>
  <si>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</si>
  <si>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</si>
  <si>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</si>
  <si>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</si>
  <si>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</si>
  <si>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</si>
  <si>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</si>
  <si>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</si>
  <si>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</si>
  <si>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</si>
  <si>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</si>
  <si>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</si>
  <si>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</si>
  <si>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</si>
  <si>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</si>
  <si>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</si>
  <si>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</si>
  <si>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</si>
  <si>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</si>
  <si>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</si>
  <si>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</si>
  <si>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</si>
  <si>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</si>
  <si>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</si>
  <si>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</si>
  <si>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</si>
  <si>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</si>
  <si>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</si>
  <si>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</si>
  <si>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</si>
  <si>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</si>
  <si>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</si>
  <si>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</si>
  <si>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</si>
  <si>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</si>
  <si>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</si>
  <si>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</si>
  <si>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</si>
  <si>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</si>
  <si>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</si>
  <si>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</si>
  <si>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</si>
  <si>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</si>
  <si>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</si>
  <si>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</si>
  <si>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</si>
  <si>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</si>
  <si>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</si>
  <si>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</si>
  <si>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</si>
  <si>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</si>
  <si>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</si>
  <si>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</si>
  <si>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</si>
  <si>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</si>
  <si>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</si>
  <si>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</si>
  <si>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</si>
  <si>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</si>
  <si>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</si>
  <si>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</si>
  <si>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</si>
  <si>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</si>
  <si>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</si>
  <si>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</si>
  <si>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</si>
  <si>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</si>
  <si>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</si>
  <si>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</si>
  <si>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</si>
  <si>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</si>
  <si>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</si>
  <si>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</si>
  <si>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</si>
  <si>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</si>
  <si>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</si>
  <si>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</si>
  <si>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</si>
  <si>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</si>
  <si>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</si>
  <si>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</si>
  <si>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</si>
  <si>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</si>
  <si>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</si>
  <si>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</si>
  <si>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</si>
  <si>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</si>
  <si>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</si>
  <si>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</si>
  <si>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</si>
  <si>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</si>
  <si>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</si>
  <si>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</si>
  <si>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</si>
  <si>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</si>
  <si>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</si>
  <si>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</si>
  <si>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</si>
  <si>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</si>
  <si>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</si>
  <si>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</si>
  <si>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</si>
  <si>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</si>
  <si>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</si>
  <si>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</si>
  <si>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</si>
  <si>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</si>
  <si>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</si>
  <si>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</si>
  <si>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</si>
  <si>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</si>
  <si>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</si>
  <si>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</si>
  <si>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</si>
  <si>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</si>
  <si>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</si>
  <si>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</si>
  <si>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</si>
  <si>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</si>
  <si>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</si>
  <si>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</si>
  <si>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</si>
  <si>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</si>
  <si>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</si>
  <si>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</si>
  <si>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</si>
  <si>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</si>
  <si>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</si>
  <si>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</si>
  <si>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</si>
  <si>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</si>
  <si>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</si>
  <si>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</si>
  <si>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</si>
  <si>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</si>
  <si>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</si>
  <si>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</si>
  <si>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</si>
  <si>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</si>
  <si>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</si>
  <si>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</si>
  <si>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</si>
  <si>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</si>
  <si>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</si>
  <si>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</si>
  <si>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</si>
  <si>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</si>
  <si>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</si>
  <si>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</si>
  <si>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</si>
  <si>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</si>
  <si>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</si>
  <si>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</si>
  <si>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</si>
  <si>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</si>
  <si>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</si>
  <si>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</si>
  <si>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</si>
  <si>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</si>
  <si>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</si>
  <si>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</si>
  <si>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</si>
  <si>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</si>
  <si>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</si>
  <si>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</si>
  <si>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</si>
  <si>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</si>
  <si>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</si>
  <si>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</si>
  <si>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</si>
  <si>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</si>
  <si>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</si>
  <si>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</si>
  <si>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</si>
  <si>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</si>
  <si>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</si>
  <si>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</si>
  <si>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</si>
  <si>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</si>
  <si>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</si>
  <si>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</si>
  <si>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</si>
  <si>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</si>
  <si>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</si>
  <si>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</si>
  <si>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</si>
  <si>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</si>
  <si>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</si>
  <si>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</si>
  <si>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</si>
  <si>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</si>
  <si>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</si>
  <si>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</si>
  <si>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</si>
  <si>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</si>
  <si>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</si>
  <si>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</si>
  <si>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</si>
  <si>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</si>
  <si>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</si>
  <si>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</si>
  <si>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</si>
  <si>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</si>
  <si>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</si>
  <si>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</si>
  <si>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</si>
  <si>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</si>
  <si>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</si>
  <si>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</si>
  <si>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</si>
  <si>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</si>
  <si>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</si>
  <si>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</si>
  <si>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</si>
  <si>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</si>
  <si>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</si>
  <si>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</si>
  <si>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</si>
  <si>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</si>
  <si>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</si>
  <si>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</si>
  <si>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</si>
  <si>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</si>
  <si>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</si>
  <si>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</si>
  <si>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</si>
  <si>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</si>
  <si>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</si>
  <si>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</si>
  <si>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</si>
  <si>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</si>
  <si>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</si>
  <si>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</si>
  <si>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</si>
  <si>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</si>
  <si>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</si>
  <si>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</si>
  <si>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</si>
  <si>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</si>
  <si>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</si>
  <si>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</si>
  <si>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</si>
  <si>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</si>
  <si>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</si>
  <si>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</si>
  <si>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</si>
  <si>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</si>
  <si>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</si>
  <si>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</si>
  <si>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</si>
  <si>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</si>
  <si>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</si>
  <si>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</si>
  <si>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</si>
  <si>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</si>
  <si>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</si>
  <si>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</si>
  <si>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</si>
  <si>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</si>
  <si>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</si>
  <si>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</si>
  <si>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</si>
  <si>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</si>
  <si>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</si>
  <si>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</si>
  <si>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</si>
  <si>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</si>
  <si>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</si>
  <si>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</si>
  <si>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</si>
  <si>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</si>
  <si>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</si>
  <si>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</si>
  <si>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</si>
  <si>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</si>
  <si>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</si>
  <si>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</si>
  <si>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</si>
  <si>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</si>
  <si>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</si>
  <si>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</si>
  <si>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</si>
  <si>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</si>
  <si>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</si>
  <si>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</si>
  <si>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</si>
  <si>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</si>
  <si>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</si>
  <si>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</si>
  <si>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</si>
  <si>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</si>
  <si>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</si>
  <si>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</si>
  <si>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</si>
  <si>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</si>
  <si>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</si>
  <si>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</si>
  <si>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</si>
  <si>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</si>
  <si>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</si>
  <si>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</si>
  <si>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</si>
  <si>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</si>
  <si>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</si>
  <si>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</si>
  <si>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</si>
  <si>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</si>
  <si>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</si>
  <si>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</si>
  <si>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</si>
  <si>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</si>
  <si>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</si>
  <si>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</si>
  <si>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</si>
  <si>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</si>
  <si>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</si>
  <si>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</si>
  <si>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</si>
  <si>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</si>
  <si>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</si>
  <si>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</si>
  <si>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</si>
  <si>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</si>
  <si>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</si>
  <si>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</si>
  <si>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</si>
  <si>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</si>
  <si>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</si>
  <si>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</si>
  <si>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</si>
  <si>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</si>
  <si>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</si>
  <si>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</si>
  <si>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</si>
  <si>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</si>
  <si>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</si>
  <si>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</si>
  <si>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</si>
  <si>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</si>
  <si>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</si>
  <si>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</si>
  <si>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</si>
  <si>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</si>
  <si>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</si>
  <si>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</si>
  <si>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</si>
  <si>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</si>
  <si>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</si>
  <si>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</si>
  <si>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</si>
  <si>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</si>
  <si>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</si>
  <si>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</si>
  <si>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</si>
  <si>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</si>
  <si>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</si>
  <si>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</si>
  <si>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</si>
  <si>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</si>
  <si>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</si>
  <si>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</si>
  <si>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</si>
  <si>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</si>
  <si>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</si>
  <si>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</si>
  <si>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</si>
  <si>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</si>
  <si>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</si>
  <si>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</si>
  <si>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</si>
  <si>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</si>
  <si>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</si>
  <si>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</si>
  <si>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</si>
  <si>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</si>
  <si>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</si>
  <si>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</si>
  <si>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</si>
  <si>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</si>
  <si>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</si>
  <si>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</si>
  <si>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</si>
  <si>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</si>
  <si>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</si>
  <si>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</si>
  <si>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</si>
  <si>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</si>
  <si>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</si>
  <si>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</si>
  <si>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</si>
  <si>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</si>
  <si>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</si>
  <si>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</si>
  <si>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</si>
  <si>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</si>
  <si>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</si>
  <si>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</si>
  <si>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</si>
  <si>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</si>
  <si>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</si>
  <si>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</si>
  <si>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</si>
  <si>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</si>
  <si>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</si>
  <si>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</si>
  <si>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</si>
  <si>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</si>
  <si>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</si>
  <si>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</si>
  <si>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</si>
  <si>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</si>
  <si>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</si>
  <si>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</si>
  <si>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</si>
  <si>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</si>
  <si>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</si>
  <si>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</si>
  <si>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</si>
  <si>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</si>
  <si>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</si>
  <si>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</si>
  <si>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</si>
  <si>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</si>
  <si>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</si>
  <si>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</si>
  <si>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</si>
  <si>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</si>
  <si>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</si>
  <si>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</si>
  <si>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</si>
  <si>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</si>
  <si>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</si>
  <si>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</si>
  <si>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</si>
  <si>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</si>
  <si>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</si>
  <si>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</si>
  <si>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</si>
  <si>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</si>
  <si>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</si>
  <si>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</si>
  <si>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</si>
  <si>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</si>
  <si>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</si>
  <si>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</si>
  <si>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</si>
  <si>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</si>
  <si>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</si>
  <si>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</si>
  <si>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</si>
  <si>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</si>
  <si>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</si>
  <si>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</si>
  <si>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</si>
  <si>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</si>
  <si>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</si>
  <si>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</si>
  <si>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</si>
  <si>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</si>
  <si>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</si>
  <si>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</si>
  <si>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</si>
  <si>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</si>
  <si>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</si>
  <si>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</si>
  <si>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</si>
  <si>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</si>
  <si>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</si>
  <si>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</si>
  <si>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</si>
  <si>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</si>
  <si>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</si>
  <si>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</si>
  <si>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</si>
  <si>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</si>
  <si>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</si>
  <si>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</si>
  <si>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</si>
  <si>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</si>
  <si>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</si>
  <si>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</si>
  <si>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</si>
  <si>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</si>
  <si>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</si>
  <si>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</si>
  <si>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</si>
  <si>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</si>
  <si>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</si>
  <si>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</si>
  <si>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</si>
  <si>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</si>
  <si>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</si>
  <si>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</si>
  <si>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</si>
  <si>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</si>
  <si>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</si>
  <si>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</si>
  <si>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</si>
  <si>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</si>
  <si>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</si>
  <si>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</si>
  <si>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</si>
  <si>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</si>
  <si>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</si>
  <si>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</si>
  <si>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</si>
  <si>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</si>
  <si>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</si>
  <si>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</si>
  <si>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</si>
  <si>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</si>
  <si>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</si>
  <si>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</si>
  <si>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</si>
  <si>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</si>
  <si>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</si>
  <si>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</si>
  <si>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</si>
  <si>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</si>
  <si>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</si>
  <si>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</si>
  <si>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</si>
  <si>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</si>
  <si>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</si>
  <si>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</si>
  <si>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</si>
  <si>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</si>
  <si>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</si>
  <si>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</si>
  <si>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</si>
  <si>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</si>
  <si>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</si>
  <si>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</si>
  <si>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</si>
  <si>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</si>
  <si>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</si>
  <si>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</si>
  <si>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</si>
  <si>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</si>
  <si>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</si>
  <si>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</si>
  <si>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</si>
  <si>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</si>
  <si>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</si>
  <si>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</si>
  <si>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</si>
  <si>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</si>
  <si>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</si>
  <si>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</si>
  <si>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</si>
  <si>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</si>
  <si>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</si>
  <si>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</si>
  <si>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</si>
  <si>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</si>
  <si>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</si>
  <si>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</si>
  <si>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</si>
  <si>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</si>
  <si>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</si>
  <si>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</si>
  <si>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</si>
  <si>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</si>
  <si>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</si>
  <si>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</si>
  <si>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</si>
  <si>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</si>
  <si>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</si>
  <si>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</si>
  <si>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</si>
  <si>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</si>
  <si>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</si>
  <si>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</si>
  <si>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</si>
  <si>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</si>
  <si>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</si>
  <si>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</si>
  <si>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</si>
  <si>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</si>
  <si>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</si>
  <si>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</si>
  <si>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</si>
  <si>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</si>
  <si>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</si>
  <si>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</si>
  <si>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</si>
  <si>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</si>
  <si>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</si>
  <si>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</si>
  <si>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</si>
  <si>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</si>
  <si>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</si>
  <si>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</si>
  <si>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</si>
  <si>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</si>
  <si>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</si>
  <si>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</si>
  <si>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</si>
  <si>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</si>
  <si>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</si>
  <si>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</si>
  <si>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</si>
  <si>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</si>
  <si>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</si>
  <si>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</si>
  <si>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</si>
  <si>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</si>
  <si>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</si>
  <si>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</si>
  <si>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</si>
  <si>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</si>
  <si>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</si>
  <si>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</si>
  <si>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</si>
  <si>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</si>
  <si>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</si>
  <si>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</si>
  <si>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</si>
  <si>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</si>
  <si>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</si>
  <si>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</si>
  <si>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</si>
  <si>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</si>
  <si>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</si>
  <si>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</si>
  <si>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</si>
  <si>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</si>
  <si>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</si>
  <si>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</si>
  <si>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</si>
  <si>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</si>
  <si>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</si>
  <si>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</si>
  <si>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</si>
  <si>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</si>
  <si>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</si>
  <si>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</si>
  <si>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</si>
  <si>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</si>
  <si>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</si>
  <si>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</si>
  <si>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</si>
  <si>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</si>
  <si>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</si>
  <si>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</si>
  <si>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</si>
  <si>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</si>
  <si>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</si>
  <si>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</si>
  <si>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</si>
  <si>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</si>
  <si>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</si>
  <si>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</si>
  <si>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</si>
  <si>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</si>
  <si>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</si>
  <si>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</si>
  <si>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</si>
  <si>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</si>
  <si>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</si>
  <si>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</si>
  <si>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</si>
  <si>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</si>
  <si>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</si>
  <si>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</si>
  <si>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</si>
  <si>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</si>
  <si>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</si>
  <si>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</si>
  <si>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</si>
  <si>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</si>
  <si>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</si>
  <si>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</si>
  <si>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</si>
  <si>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</si>
  <si>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</si>
  <si>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</si>
  <si>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</si>
  <si>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</si>
  <si>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</si>
  <si>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</si>
  <si>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</si>
  <si>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</si>
  <si>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</si>
  <si>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</si>
  <si>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</si>
  <si>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</si>
  <si>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</si>
  <si>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</si>
  <si>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</si>
  <si>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</si>
  <si>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</si>
  <si>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</si>
  <si>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</si>
  <si>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</si>
  <si>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</si>
  <si>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</si>
  <si>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</si>
  <si>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</si>
  <si>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</si>
  <si>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</si>
  <si>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</si>
  <si>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</si>
  <si>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</si>
  <si>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</si>
  <si>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</si>
  <si>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</si>
  <si>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</si>
  <si>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</si>
  <si>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</si>
  <si>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</si>
  <si>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</si>
  <si>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</si>
  <si>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</si>
  <si>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</si>
  <si>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</si>
  <si>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</si>
  <si>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</si>
  <si>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</si>
  <si>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</si>
  <si>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</si>
  <si>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</si>
  <si>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</si>
  <si>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</si>
  <si>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</si>
  <si>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</si>
  <si>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</si>
  <si>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</si>
  <si>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</si>
  <si>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</si>
  <si>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</si>
  <si>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</si>
  <si>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</si>
  <si>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</si>
  <si>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</si>
  <si>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</si>
  <si>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</si>
  <si>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</si>
  <si>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</si>
  <si>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</si>
  <si>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</si>
  <si>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</si>
  <si>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</si>
  <si>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</si>
  <si>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</si>
  <si>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</si>
  <si>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</si>
  <si>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</si>
  <si>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</si>
  <si>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</si>
  <si>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</si>
  <si>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</si>
  <si>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</si>
  <si>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</si>
  <si>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</si>
  <si>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</si>
  <si>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</si>
  <si>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</si>
  <si>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</si>
  <si>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</si>
  <si>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</si>
  <si>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</si>
  <si>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</si>
  <si>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</si>
  <si>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</si>
  <si>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</si>
  <si>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</si>
  <si>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</si>
  <si>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</si>
  <si>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</si>
  <si>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</si>
  <si>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</si>
  <si>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</si>
  <si>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</si>
  <si>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</si>
  <si>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</si>
  <si>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</si>
  <si>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</si>
  <si>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</si>
  <si>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</si>
  <si>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</si>
  <si>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</si>
  <si>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</si>
  <si>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</si>
  <si>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</si>
  <si>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</si>
  <si>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</si>
  <si>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</si>
  <si>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</si>
  <si>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</si>
  <si>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</si>
  <si>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</si>
  <si>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</si>
  <si>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</si>
  <si>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</si>
  <si>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</si>
  <si>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</si>
  <si>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</si>
  <si>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</si>
  <si>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</si>
  <si>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</si>
  <si>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</si>
  <si>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</si>
  <si>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</si>
  <si>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</si>
  <si>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</si>
  <si>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</si>
  <si>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</si>
  <si>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</si>
  <si>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</si>
  <si>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</si>
  <si>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</si>
  <si>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</si>
  <si>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</si>
  <si>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</si>
  <si>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</si>
  <si>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</si>
  <si>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</si>
  <si>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</si>
  <si>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</si>
  <si>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</si>
  <si>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</si>
  <si>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</si>
  <si>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</si>
  <si>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</si>
  <si>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</si>
  <si>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</si>
  <si>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</si>
  <si>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</si>
  <si>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</si>
  <si>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</si>
  <si>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</si>
  <si>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</si>
  <si>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</si>
  <si>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</si>
  <si>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</si>
  <si>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</si>
  <si>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</si>
  <si>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</si>
  <si>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</si>
  <si>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</si>
  <si>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</si>
  <si>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</si>
  <si>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</si>
  <si>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</si>
  <si>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</si>
  <si>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</si>
  <si>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</si>
  <si>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</si>
  <si>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</si>
  <si>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</si>
  <si>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</si>
  <si>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</si>
  <si>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</si>
  <si>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</si>
  <si>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</si>
  <si>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</si>
  <si>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</si>
  <si>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</si>
  <si>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</si>
  <si>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</si>
  <si>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</si>
  <si>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</si>
  <si>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</si>
  <si>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</si>
  <si>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</si>
  <si>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</si>
  <si>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</si>
  <si>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</si>
  <si>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</si>
  <si>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</si>
  <si>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</si>
  <si>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</si>
  <si>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</si>
  <si>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</si>
  <si>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</si>
  <si>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</si>
  <si>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</si>
  <si>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</si>
  <si>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</si>
  <si>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</si>
  <si>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</si>
  <si>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</si>
  <si>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</si>
  <si>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</si>
  <si>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</si>
  <si>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</si>
  <si>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</si>
  <si>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</si>
  <si>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</si>
  <si>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</si>
  <si>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</si>
  <si>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</si>
  <si>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</si>
  <si>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</si>
  <si>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</si>
  <si>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</si>
  <si>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</si>
  <si>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</si>
  <si>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</si>
  <si>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</si>
  <si>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</si>
  <si>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</si>
  <si>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</si>
  <si>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</si>
  <si>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</si>
  <si>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</si>
  <si>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</si>
  <si>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</si>
  <si>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</si>
  <si>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</si>
  <si>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</si>
  <si>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</si>
  <si>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</si>
  <si>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</si>
  <si>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</si>
  <si>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</si>
  <si>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</si>
  <si>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</si>
  <si>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</si>
  <si>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</si>
  <si>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</si>
  <si>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</si>
  <si>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</si>
  <si>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</si>
  <si>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</si>
  <si>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</si>
  <si>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</si>
  <si>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</si>
  <si>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</si>
  <si>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</si>
  <si>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</si>
  <si>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</si>
  <si>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</si>
  <si>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</si>
  <si>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</si>
  <si>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</si>
  <si>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</si>
  <si>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</si>
  <si>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</si>
  <si>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</si>
  <si>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</si>
  <si>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</si>
  <si>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</si>
  <si>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</si>
  <si>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</si>
  <si>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</si>
  <si>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</si>
  <si>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</si>
  <si>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</si>
  <si>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</si>
  <si>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</si>
  <si>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</si>
  <si>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</si>
  <si>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</si>
  <si>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</si>
  <si>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</si>
  <si>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</si>
  <si>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</si>
  <si>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</si>
  <si>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</si>
  <si>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</si>
  <si>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</si>
  <si>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</si>
  <si>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</si>
  <si>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</si>
  <si>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</si>
  <si>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</si>
  <si>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</si>
  <si>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</si>
  <si>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</si>
  <si>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</si>
  <si>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</si>
  <si>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</si>
  <si>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</si>
  <si>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</si>
  <si>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</si>
  <si>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</si>
  <si>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</si>
  <si>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</si>
  <si>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</si>
  <si>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</si>
  <si>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</si>
  <si>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</si>
  <si>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</si>
  <si>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</si>
  <si>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</si>
  <si>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</si>
  <si>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</si>
  <si>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</si>
  <si>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</si>
  <si>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</si>
  <si>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</si>
  <si>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</si>
  <si>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</si>
  <si>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</si>
  <si>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</si>
  <si>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</si>
  <si>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</si>
  <si>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</si>
  <si>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</si>
  <si>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</si>
  <si>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</si>
  <si>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</si>
  <si>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</si>
  <si>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</si>
  <si>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</si>
  <si>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</si>
  <si>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</si>
  <si>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</si>
  <si>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</si>
  <si>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</si>
  <si>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</si>
  <si>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</si>
  <si>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</si>
  <si>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</si>
  <si>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</si>
  <si>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</si>
  <si>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</si>
  <si>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</si>
  <si>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</si>
  <si>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</si>
  <si>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</si>
  <si>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</si>
  <si>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</si>
  <si>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</si>
  <si>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</si>
  <si>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</si>
  <si>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</si>
  <si>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</si>
  <si>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</si>
  <si>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</si>
  <si>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</si>
  <si>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</si>
  <si>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</si>
  <si>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</si>
  <si>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</si>
  <si>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</si>
  <si>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</si>
  <si>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</si>
  <si>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</si>
  <si>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</si>
  <si>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</si>
  <si>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</si>
  <si>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</si>
  <si>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</si>
  <si>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</si>
  <si>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</si>
  <si>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</si>
  <si>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</si>
  <si>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</si>
  <si>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</si>
  <si>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</si>
  <si>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</si>
  <si>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</si>
  <si>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</si>
  <si>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</si>
  <si>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</si>
  <si>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</si>
  <si>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</si>
  <si>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</si>
  <si>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</si>
  <si>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</si>
  <si>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</si>
  <si>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</si>
  <si>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</si>
  <si>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</si>
  <si>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</si>
  <si>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</si>
  <si>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</si>
  <si>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</si>
  <si>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</si>
  <si>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</si>
  <si>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</si>
  <si>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</si>
  <si>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</si>
  <si>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</si>
  <si>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</si>
  <si>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</si>
  <si>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</si>
  <si>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</si>
  <si>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</si>
  <si>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</si>
  <si>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</si>
  <si>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</si>
  <si>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</si>
  <si>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</si>
  <si>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</si>
  <si>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</si>
  <si>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</si>
  <si>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</si>
  <si>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</si>
  <si>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</si>
  <si>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</si>
  <si>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</si>
  <si>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</si>
  <si>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</si>
  <si>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</si>
  <si>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</si>
  <si>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</si>
  <si>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</si>
  <si>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</si>
  <si>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</si>
  <si>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</si>
  <si>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</si>
  <si>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</si>
  <si>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</si>
  <si>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</si>
  <si>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</si>
  <si>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</si>
  <si>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</si>
  <si>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</si>
  <si>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</si>
  <si>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</si>
  <si>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</si>
  <si>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</si>
  <si>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</si>
  <si>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</si>
  <si>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</si>
  <si>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</si>
  <si>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</si>
  <si>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</si>
  <si>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</si>
  <si>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</si>
  <si>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</si>
  <si>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</si>
  <si>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</si>
  <si>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</si>
  <si>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</si>
  <si>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</si>
  <si>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</si>
  <si>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</si>
  <si>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</si>
  <si>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</si>
  <si>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</si>
  <si>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</si>
  <si>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</si>
  <si>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</si>
  <si>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</si>
  <si>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</si>
  <si>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</si>
  <si>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</si>
  <si>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</si>
  <si>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</si>
  <si>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</si>
  <si>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</si>
  <si>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</si>
  <si>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</si>
  <si>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</si>
  <si>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</si>
  <si>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</si>
  <si>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</si>
  <si>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</si>
  <si>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</si>
  <si>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</si>
  <si>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</si>
  <si>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</si>
  <si>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</si>
  <si>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</si>
  <si>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</si>
  <si>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</si>
  <si>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</si>
  <si>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</si>
  <si>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</si>
  <si>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</si>
  <si>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</si>
  <si>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</si>
  <si>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</si>
  <si>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</si>
  <si>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</si>
  <si>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</si>
  <si>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</si>
  <si>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</si>
  <si>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</si>
  <si>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</si>
  <si>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</si>
  <si>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</si>
  <si>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</si>
  <si>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</si>
  <si>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</si>
  <si>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</si>
  <si>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</si>
  <si>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</si>
  <si>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</si>
  <si>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</si>
  <si>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</si>
  <si>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</si>
  <si>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</si>
  <si>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</si>
  <si>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</si>
  <si>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</si>
  <si>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</si>
  <si>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</si>
  <si>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</si>
  <si>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</si>
  <si>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</si>
  <si>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</si>
  <si>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</si>
  <si>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</si>
  <si>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</si>
  <si>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</si>
  <si>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</si>
  <si>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</si>
  <si>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</si>
  <si>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</si>
  <si>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</si>
  <si>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</si>
  <si>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</si>
  <si>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</si>
  <si>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</si>
  <si>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</si>
  <si>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</si>
  <si>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</si>
  <si>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</si>
  <si>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</si>
  <si>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</si>
  <si>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</si>
  <si>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</si>
  <si>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</si>
  <si>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</si>
  <si>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</si>
  <si>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</si>
  <si>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</si>
  <si>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</si>
  <si>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</si>
  <si>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</si>
  <si>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</si>
  <si>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</si>
  <si>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</si>
  <si>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</si>
  <si>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</si>
  <si>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</si>
  <si>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</si>
  <si>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</si>
  <si>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</si>
  <si>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</si>
  <si>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</si>
  <si>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</si>
  <si>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</si>
  <si>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</si>
  <si>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</si>
  <si>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</si>
  <si>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</si>
  <si>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</si>
  <si>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</si>
  <si>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</si>
  <si>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</si>
  <si>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</si>
  <si>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</si>
  <si>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</si>
  <si>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</si>
  <si>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</si>
  <si>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</si>
  <si>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</si>
  <si>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</si>
  <si>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</si>
  <si>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</si>
  <si>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</si>
  <si>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</si>
  <si>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</si>
  <si>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</si>
  <si>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</si>
  <si>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</si>
  <si>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</si>
  <si>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</si>
  <si>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</si>
  <si>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</si>
  <si>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</si>
  <si>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</si>
  <si>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</si>
  <si>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</si>
  <si>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</si>
  <si>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</si>
  <si>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</si>
  <si>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</si>
  <si>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</si>
  <si>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</si>
  <si>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</si>
  <si>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</si>
  <si>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</si>
  <si>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</si>
  <si>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</si>
  <si>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</si>
  <si>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</si>
  <si>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</si>
  <si>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</si>
  <si>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</si>
  <si>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</si>
  <si>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</si>
  <si>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</si>
  <si>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</si>
  <si>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</si>
  <si>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</si>
  <si>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</si>
  <si>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</si>
  <si>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</si>
  <si>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</si>
  <si>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</si>
  <si>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</si>
  <si>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</si>
  <si>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</si>
  <si>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</si>
  <si>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</si>
  <si>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</si>
  <si>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</si>
  <si>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</si>
  <si>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</si>
  <si>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</si>
  <si>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</si>
  <si>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</si>
  <si>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</si>
  <si>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</si>
  <si>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</si>
  <si>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</si>
  <si>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</si>
  <si>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</si>
  <si>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</si>
  <si>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</si>
  <si>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</si>
  <si>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</si>
  <si>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</si>
  <si>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</si>
  <si>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</si>
  <si>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</si>
  <si>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</si>
  <si>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</si>
  <si>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</si>
  <si>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</si>
  <si>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</si>
  <si>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</si>
  <si>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</si>
  <si>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</si>
  <si>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</si>
  <si>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</si>
  <si>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</si>
  <si>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</si>
  <si>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</si>
  <si>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</si>
  <si>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</si>
  <si>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</si>
  <si>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</si>
  <si>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</si>
  <si>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</si>
  <si>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</si>
  <si>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</si>
  <si>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</si>
  <si>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</si>
  <si>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</si>
  <si>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</si>
  <si>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</si>
  <si>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</si>
  <si>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</si>
  <si>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</si>
  <si>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</si>
  <si>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</si>
  <si>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</si>
  <si>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</si>
  <si>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</si>
  <si>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</si>
  <si>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</si>
  <si>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</si>
  <si>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</si>
  <si>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</si>
  <si>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</si>
  <si>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</si>
  <si>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</si>
  <si>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</si>
  <si>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</si>
  <si>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</si>
  <si>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</si>
  <si>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</si>
  <si>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</si>
  <si>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</si>
  <si>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</si>
  <si>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</si>
  <si>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</si>
  <si>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</si>
  <si>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</si>
  <si>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</si>
  <si>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</si>
  <si>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</si>
  <si>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</si>
  <si>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</si>
  <si>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</si>
  <si>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</si>
  <si>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</si>
  <si>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</si>
  <si>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</si>
  <si>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</si>
  <si>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</si>
  <si>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</si>
  <si>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</si>
  <si>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</si>
  <si>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</si>
  <si>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</si>
  <si>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</si>
  <si>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</si>
  <si>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</si>
  <si>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</si>
  <si>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</si>
  <si>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</si>
  <si>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</si>
  <si>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</si>
  <si>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</si>
  <si>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</si>
  <si>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</si>
  <si>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</si>
  <si>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</si>
  <si>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</si>
  <si>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</si>
  <si>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</si>
  <si>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</si>
  <si>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</si>
  <si>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</si>
  <si>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</si>
  <si>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</si>
  <si>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</si>
  <si>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</si>
  <si>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</si>
  <si>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</si>
  <si>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</si>
  <si>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</si>
  <si>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</si>
  <si>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</si>
  <si>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</si>
  <si>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</si>
  <si>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</si>
  <si>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</si>
  <si>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</si>
  <si>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</si>
  <si>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</si>
  <si>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</si>
  <si>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</si>
  <si>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</si>
  <si>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</si>
  <si>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</si>
  <si>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</si>
  <si>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</si>
  <si>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</si>
  <si>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</si>
  <si>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</si>
  <si>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</si>
  <si>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</si>
  <si>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</si>
  <si>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</si>
  <si>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</si>
  <si>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</si>
  <si>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</si>
  <si>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</si>
  <si>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</si>
  <si>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</si>
  <si>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</si>
  <si>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</si>
  <si>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</si>
  <si>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</si>
  <si>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</si>
  <si>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</si>
  <si>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</si>
  <si>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</si>
  <si>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</si>
  <si>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</si>
  <si>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</si>
  <si>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</si>
  <si>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</si>
  <si>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</si>
  <si>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</si>
  <si>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</si>
  <si>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</si>
  <si>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</si>
  <si>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</si>
  <si>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</si>
  <si>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</si>
  <si>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</si>
  <si>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</si>
  <si>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</si>
  <si>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</si>
  <si>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</si>
  <si>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</si>
  <si>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</si>
  <si>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</si>
  <si>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</si>
  <si>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</si>
  <si>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</si>
  <si>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</si>
  <si>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</si>
  <si>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</si>
  <si>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</si>
  <si>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</si>
  <si>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</si>
  <si>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</si>
  <si>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</si>
  <si>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</si>
  <si>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</si>
  <si>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</si>
  <si>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</si>
  <si>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</si>
  <si>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</si>
  <si>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</si>
  <si>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</si>
  <si>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</si>
  <si>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</si>
  <si>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</si>
  <si>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</si>
  <si>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</si>
  <si>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</si>
  <si>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</si>
  <si>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</si>
  <si>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</si>
  <si>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</si>
  <si>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</si>
  <si>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</si>
  <si>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</si>
  <si>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</si>
  <si>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</si>
  <si>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</si>
  <si>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</si>
  <si>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</si>
  <si>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</si>
  <si>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</si>
  <si>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</si>
  <si>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</si>
  <si>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</si>
  <si>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</si>
  <si>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</si>
  <si>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</si>
  <si>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</si>
  <si>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</si>
  <si>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</si>
  <si>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</si>
  <si>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</si>
  <si>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</si>
  <si>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</si>
  <si>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</si>
  <si>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</si>
  <si>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</si>
  <si>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</si>
  <si>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</si>
  <si>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</si>
  <si>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</si>
  <si>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</si>
  <si>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</si>
  <si>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</si>
  <si>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</si>
  <si>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</si>
  <si>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</si>
  <si>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</si>
  <si>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</si>
  <si>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</si>
  <si>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</si>
  <si>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</si>
  <si>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</si>
  <si>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</si>
  <si>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</si>
  <si>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</si>
  <si>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</si>
  <si>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</si>
  <si>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</si>
  <si>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</si>
  <si>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</si>
  <si>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</si>
  <si>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</si>
  <si>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</si>
  <si>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</si>
  <si>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</si>
  <si>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</si>
  <si>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</si>
  <si>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</si>
  <si>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</si>
  <si>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</si>
  <si>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</si>
  <si>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</si>
  <si>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</si>
  <si>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</si>
  <si>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</si>
  <si>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</si>
  <si>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</si>
  <si>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</si>
  <si>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</si>
  <si>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</si>
  <si>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</si>
  <si>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</si>
  <si>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</si>
  <si>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</si>
  <si>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</si>
  <si>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</si>
  <si>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</si>
  <si>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</si>
  <si>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</si>
  <si>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</si>
  <si>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</si>
  <si>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</si>
  <si>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</si>
  <si>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</si>
  <si>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</si>
  <si>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</si>
  <si>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</si>
  <si>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</si>
  <si>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</si>
  <si>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</si>
  <si>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</si>
  <si>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</si>
  <si>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</si>
  <si>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</si>
  <si>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</si>
  <si>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</si>
  <si>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</si>
  <si>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</si>
  <si>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</si>
  <si>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</si>
  <si>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</si>
  <si>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</si>
  <si>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</si>
  <si>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</si>
  <si>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</si>
  <si>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</si>
  <si>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</si>
  <si>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</si>
  <si>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</si>
  <si>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</si>
  <si>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</si>
  <si>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</si>
  <si>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</si>
  <si>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</si>
  <si>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</si>
  <si>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</si>
  <si>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</si>
  <si>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</si>
  <si>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</si>
  <si>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</si>
  <si>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</si>
  <si>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</si>
  <si>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</si>
  <si>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</si>
  <si>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</si>
  <si>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</si>
  <si>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</si>
  <si>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</si>
  <si>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</si>
  <si>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</si>
  <si>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</si>
  <si>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</si>
  <si>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</si>
  <si>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</si>
  <si>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</si>
  <si>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</si>
  <si>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</si>
  <si>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</si>
  <si>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</si>
  <si>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</si>
  <si>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</si>
  <si>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</si>
  <si>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</si>
  <si>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</si>
  <si>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</si>
  <si>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</si>
  <si>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</si>
  <si>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</si>
  <si>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</si>
  <si>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</si>
  <si>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</si>
  <si>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</si>
  <si>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</si>
  <si>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</si>
  <si>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</si>
  <si>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</si>
  <si>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</si>
  <si>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</si>
  <si>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</si>
  <si>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</si>
  <si>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</si>
  <si>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</si>
  <si>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</si>
  <si>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</si>
  <si>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</si>
  <si>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</si>
  <si>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</si>
  <si>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</si>
  <si>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</si>
  <si>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</si>
  <si>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</si>
  <si>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</si>
  <si>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</si>
  <si>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</si>
  <si>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</si>
  <si>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</si>
  <si>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</si>
  <si>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</si>
  <si>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</si>
  <si>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</si>
  <si>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</si>
  <si>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</si>
  <si>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</si>
  <si>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</si>
  <si>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</si>
  <si>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</si>
  <si>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</si>
  <si>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</si>
  <si>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</si>
  <si>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</si>
  <si>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</si>
  <si>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</si>
  <si>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</si>
  <si>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</si>
  <si>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</si>
  <si>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</si>
  <si>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</si>
  <si>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</si>
  <si>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</si>
  <si>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</si>
  <si>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</si>
  <si>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</si>
  <si>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</si>
  <si>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</si>
  <si>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</si>
  <si>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</si>
  <si>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</si>
  <si>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</si>
  <si>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</si>
  <si>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</si>
  <si>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</si>
  <si>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</si>
  <si>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</si>
  <si>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</si>
  <si>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</si>
  <si>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</si>
  <si>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</si>
  <si>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</si>
  <si>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</si>
  <si>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</si>
  <si>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</si>
  <si>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</si>
  <si>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</si>
  <si>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</si>
  <si>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</si>
  <si>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</si>
  <si>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</si>
  <si>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</si>
  <si>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</si>
  <si>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</si>
  <si>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</si>
  <si>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</si>
  <si>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</si>
  <si>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</si>
  <si>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</si>
  <si>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</si>
  <si>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</si>
  <si>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</si>
  <si>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</si>
  <si>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</si>
  <si>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</si>
  <si>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</si>
  <si>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</si>
  <si>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</si>
  <si>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</si>
  <si>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</si>
  <si>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</si>
  <si>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</si>
  <si>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</si>
  <si>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</si>
  <si>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</si>
  <si>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</si>
  <si>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</si>
  <si>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</si>
  <si>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</si>
  <si>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</si>
  <si>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</si>
  <si>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</si>
  <si>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</si>
  <si>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</si>
  <si>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</si>
  <si>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</si>
  <si>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</si>
  <si>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</si>
  <si>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</si>
  <si>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</si>
  <si>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</si>
  <si>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</si>
  <si>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</si>
  <si>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</si>
  <si>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</si>
  <si>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</si>
  <si>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</si>
  <si>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</si>
  <si>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</si>
  <si>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</si>
  <si>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</si>
  <si>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</si>
  <si>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</si>
  <si>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</si>
  <si>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</si>
  <si>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</si>
  <si>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</si>
  <si>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</si>
  <si>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</si>
  <si>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</si>
  <si>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</si>
  <si>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</si>
  <si>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</si>
  <si>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</si>
  <si>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</si>
  <si>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</si>
  <si>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</si>
  <si>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</si>
  <si>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</si>
  <si>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</si>
  <si>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</si>
  <si>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</si>
  <si>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</si>
  <si>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</si>
  <si>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</si>
  <si>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</si>
  <si>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</si>
  <si>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</si>
  <si>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</si>
  <si>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</si>
  <si>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</si>
  <si>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</si>
  <si>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</si>
  <si>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</si>
  <si>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</si>
  <si>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</si>
  <si>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</si>
  <si>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</si>
  <si>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</si>
  <si>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</si>
  <si>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</si>
  <si>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</si>
  <si>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</si>
  <si>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</si>
  <si>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</si>
  <si>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</si>
  <si>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</si>
  <si>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</si>
  <si>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</si>
  <si>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</si>
  <si>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</si>
  <si>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</si>
  <si>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</si>
  <si>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</si>
  <si>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</si>
  <si>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</si>
  <si>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</si>
  <si>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</si>
  <si>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</si>
  <si>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</si>
  <si>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</si>
  <si>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</si>
  <si>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</si>
  <si>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</si>
  <si>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</si>
  <si>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</si>
  <si>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</si>
  <si>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</si>
  <si>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</si>
  <si>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</si>
  <si>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</si>
  <si>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</si>
  <si>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</si>
  <si>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</si>
  <si>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</si>
  <si>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</si>
  <si>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</si>
  <si>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</si>
  <si>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</si>
  <si>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</si>
  <si>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</si>
  <si>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</si>
  <si>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</si>
  <si>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</si>
  <si>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</si>
  <si>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</si>
  <si>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</si>
  <si>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</si>
  <si>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</si>
  <si>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</si>
  <si>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</si>
  <si>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</si>
  <si>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</si>
  <si>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</si>
  <si>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</si>
  <si>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</si>
  <si>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</si>
  <si>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</si>
  <si>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</si>
  <si>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</si>
  <si>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</si>
  <si>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</si>
  <si>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</si>
  <si>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</si>
  <si>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</si>
  <si>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</si>
  <si>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</si>
  <si>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</si>
  <si>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</si>
  <si>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</si>
  <si>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</si>
  <si>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</si>
  <si>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</si>
  <si>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</si>
  <si>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</si>
  <si>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</si>
  <si>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</si>
  <si>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</si>
  <si>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</si>
  <si>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</si>
  <si>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</si>
  <si>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</si>
  <si>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</si>
  <si>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</si>
  <si>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</si>
  <si>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</si>
  <si>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</si>
  <si>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</si>
  <si>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</si>
  <si>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</si>
  <si>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</si>
  <si>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</si>
  <si>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</si>
  <si>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</si>
  <si>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</si>
  <si>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</si>
  <si>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</si>
  <si>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</si>
  <si>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</si>
  <si>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</si>
  <si>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</si>
  <si>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</si>
  <si>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</si>
  <si>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</si>
  <si>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</si>
  <si>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</si>
  <si>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</si>
  <si>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</si>
  <si>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</si>
  <si>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</si>
  <si>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</si>
  <si>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</si>
  <si>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</si>
  <si>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</si>
  <si>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</si>
  <si>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</si>
  <si>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</si>
  <si>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</si>
  <si>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</si>
  <si>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</si>
  <si>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</si>
  <si>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</si>
  <si>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</si>
  <si>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</si>
  <si>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</si>
  <si>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</si>
  <si>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</si>
  <si>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</si>
  <si>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</si>
  <si>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</si>
  <si>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</si>
  <si>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</si>
  <si>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</si>
  <si>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</si>
  <si>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</si>
  <si>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</si>
  <si>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</si>
  <si>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</si>
  <si>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</si>
  <si>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</si>
  <si>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</si>
  <si>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</si>
  <si>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</si>
  <si>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</si>
  <si>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</si>
  <si>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</si>
  <si>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</si>
  <si>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</si>
  <si>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</si>
  <si>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</si>
  <si>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</si>
  <si>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</si>
  <si>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</si>
  <si>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</si>
  <si>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</si>
  <si>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</si>
  <si>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</si>
  <si>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</si>
  <si>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</si>
  <si>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</si>
  <si>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</si>
  <si>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</si>
  <si>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</si>
  <si>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</si>
  <si>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</si>
  <si>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</si>
  <si>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</si>
  <si>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</si>
  <si>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</si>
  <si>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</si>
  <si>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</si>
  <si>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</si>
  <si>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</si>
  <si>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</si>
  <si>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</si>
  <si>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</si>
  <si>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</si>
  <si>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</si>
  <si>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</si>
  <si>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</si>
  <si>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</si>
  <si>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</si>
  <si>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</si>
  <si>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</si>
  <si>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</si>
  <si>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</si>
  <si>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</si>
  <si>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</si>
  <si>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</si>
  <si>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</si>
  <si>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</si>
  <si>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</si>
  <si>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</si>
  <si>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</si>
  <si>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</si>
  <si>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</si>
  <si>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</si>
  <si>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</si>
  <si>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</si>
  <si>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</si>
  <si>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</si>
  <si>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</si>
  <si>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</si>
  <si>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</si>
  <si>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</si>
  <si>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</si>
  <si>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</si>
  <si>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</si>
  <si>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</si>
  <si>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</si>
  <si>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</si>
  <si>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</si>
  <si>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</si>
  <si>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</si>
  <si>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</si>
  <si>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</si>
  <si>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</si>
  <si>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</si>
  <si>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</si>
  <si>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</si>
  <si>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</si>
  <si>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</si>
  <si>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</si>
  <si>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</si>
  <si>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</si>
  <si>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</si>
  <si>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</si>
  <si>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</si>
  <si>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</si>
  <si>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</si>
  <si>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</si>
  <si>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</si>
  <si>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</si>
  <si>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</si>
  <si>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</si>
  <si>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</si>
  <si>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</si>
  <si>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</si>
  <si>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</si>
  <si>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</si>
  <si>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</si>
  <si>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</si>
  <si>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</si>
  <si>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</si>
  <si>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</si>
  <si>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</si>
  <si>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</si>
  <si>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</si>
  <si>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</si>
  <si>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</si>
  <si>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</si>
  <si>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</si>
  <si>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</si>
  <si>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</si>
  <si>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</si>
  <si>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</si>
  <si>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</si>
  <si>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</si>
  <si>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</si>
  <si>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</si>
  <si>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</si>
  <si>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</si>
  <si>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</si>
  <si>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</si>
  <si>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</si>
  <si>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</si>
  <si>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</si>
  <si>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</si>
  <si>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</si>
  <si>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</si>
  <si>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</si>
  <si>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</si>
  <si>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</si>
  <si>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</si>
  <si>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</si>
  <si>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</si>
  <si>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</si>
  <si>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</si>
  <si>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</si>
  <si>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</si>
  <si>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</si>
  <si>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</si>
  <si>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</si>
  <si>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</si>
  <si>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</si>
  <si>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</si>
  <si>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</si>
  <si>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</si>
  <si>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</si>
  <si>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</si>
  <si>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</si>
  <si>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</si>
  <si>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</si>
  <si>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</si>
  <si>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</si>
  <si>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</si>
  <si>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</si>
  <si>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</si>
  <si>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</si>
  <si>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</si>
  <si>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</si>
  <si>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</si>
  <si>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</si>
  <si>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</si>
  <si>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</si>
  <si>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</si>
  <si>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</si>
  <si>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</si>
  <si>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</si>
  <si>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</si>
  <si>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</si>
  <si>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</si>
  <si>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</si>
  <si>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</si>
  <si>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</si>
  <si>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</si>
  <si>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</si>
  <si>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</si>
  <si>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</si>
  <si>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</si>
  <si>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</si>
  <si>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</si>
  <si>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</si>
  <si>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</si>
  <si>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</si>
  <si>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</si>
  <si>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</si>
  <si>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</si>
  <si>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</si>
  <si>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</si>
  <si>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</si>
  <si>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</si>
  <si>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</si>
  <si>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</si>
  <si>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</si>
  <si>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</si>
  <si>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</si>
  <si>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</si>
  <si>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</si>
  <si>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</si>
  <si>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</si>
  <si>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</si>
  <si>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</si>
  <si>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</si>
  <si>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</si>
  <si>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</si>
  <si>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</si>
  <si>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</si>
  <si>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</si>
  <si>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</si>
  <si>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</si>
  <si>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</si>
  <si>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</si>
  <si>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</si>
  <si>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</si>
  <si>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</si>
  <si>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</si>
  <si>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</si>
  <si>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</si>
  <si>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</si>
  <si>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</si>
  <si>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</si>
  <si>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</si>
  <si>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</si>
  <si>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</si>
  <si>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</si>
  <si>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</si>
  <si>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</si>
  <si>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</si>
  <si>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</si>
  <si>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</si>
  <si>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</si>
  <si>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</si>
  <si>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</si>
  <si>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</si>
  <si>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</si>
  <si>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</si>
  <si>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</si>
  <si>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</si>
  <si>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</si>
  <si>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</si>
  <si>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</si>
  <si>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</si>
  <si>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</si>
  <si>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</si>
  <si>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</si>
  <si>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</si>
  <si>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</si>
  <si>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</si>
  <si>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</si>
  <si>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</si>
  <si>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</si>
  <si>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</si>
  <si>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</si>
  <si>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</si>
  <si>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</si>
  <si>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</si>
  <si>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</si>
  <si>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</si>
  <si>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</si>
  <si>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</si>
  <si>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</si>
  <si>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</si>
  <si>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</si>
  <si>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</si>
  <si>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</si>
  <si>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</si>
  <si>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</si>
  <si>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</si>
  <si>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</si>
  <si>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</si>
  <si>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</si>
  <si>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</si>
  <si>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</si>
  <si>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</si>
  <si>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</si>
  <si>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</si>
  <si>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</si>
  <si>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</si>
  <si>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</si>
  <si>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</si>
  <si>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</si>
  <si>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</si>
  <si>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</si>
  <si>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</si>
  <si>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</si>
  <si>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</si>
  <si>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</si>
  <si>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</si>
  <si>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</si>
  <si>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</si>
  <si>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</si>
  <si>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</si>
  <si>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</si>
  <si>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</si>
  <si>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</si>
  <si>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</si>
  <si>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</si>
  <si>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</si>
  <si>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</si>
  <si>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</si>
  <si>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</si>
  <si>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</si>
  <si>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</si>
  <si>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</si>
  <si>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</si>
  <si>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</si>
  <si>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</si>
  <si>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</si>
  <si>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</si>
  <si>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</si>
  <si>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</si>
  <si>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</si>
  <si>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</si>
  <si>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</si>
  <si>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</si>
  <si>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</si>
  <si>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</si>
  <si>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</si>
  <si>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</si>
  <si>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</si>
  <si>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</si>
  <si>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</si>
  <si>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</si>
  <si>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</si>
  <si>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</si>
  <si>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</si>
  <si>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</si>
  <si>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</si>
  <si>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</si>
  <si>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</si>
  <si>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</si>
  <si>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</si>
  <si>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</si>
  <si>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</si>
  <si>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</si>
  <si>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</si>
  <si>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</si>
  <si>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</si>
  <si>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</si>
  <si>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</si>
  <si>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</si>
  <si>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</si>
  <si>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</si>
  <si>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</si>
  <si>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</si>
  <si>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</si>
  <si>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</si>
  <si>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</si>
  <si>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</si>
  <si>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</si>
  <si>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</si>
  <si>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</si>
  <si>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</si>
  <si>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</si>
  <si>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</si>
  <si>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</si>
  <si>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</si>
  <si>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</si>
  <si>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</si>
  <si>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</si>
  <si>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</si>
  <si>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</si>
  <si>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</si>
  <si>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</si>
  <si>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</si>
  <si>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</si>
  <si>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</si>
  <si>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</si>
  <si>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</si>
  <si>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</si>
  <si>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</si>
  <si>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</si>
  <si>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</si>
  <si>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</si>
  <si>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</si>
  <si>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</si>
  <si>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</si>
  <si>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</si>
  <si>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</si>
  <si>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</si>
  <si>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</si>
  <si>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</si>
  <si>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</si>
  <si>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</si>
  <si>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</si>
  <si>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</si>
  <si>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</si>
  <si>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</si>
  <si>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</si>
  <si>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</si>
  <si>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</si>
  <si>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</si>
  <si>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</si>
  <si>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</si>
  <si>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</si>
  <si>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</si>
  <si>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</si>
  <si>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</si>
  <si>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</si>
  <si>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</si>
  <si>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</si>
  <si>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</si>
  <si>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</si>
  <si>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</si>
  <si>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</si>
  <si>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</si>
  <si>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</si>
  <si>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</si>
  <si>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</si>
  <si>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</si>
  <si>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</si>
  <si>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</si>
  <si>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</si>
  <si>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</si>
  <si>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</si>
  <si>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</si>
  <si>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</si>
  <si>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</si>
  <si>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</si>
  <si>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</si>
  <si>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</si>
  <si>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</si>
  <si>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</si>
  <si>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</si>
  <si>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</si>
  <si>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</si>
  <si>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</si>
  <si>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</si>
  <si>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</si>
  <si>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</si>
  <si>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</si>
  <si>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</si>
  <si>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</si>
  <si>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</si>
  <si>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</si>
  <si>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</si>
  <si>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</si>
  <si>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</si>
  <si>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</si>
  <si>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</si>
  <si>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</si>
  <si>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</si>
  <si>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</si>
  <si>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</si>
  <si>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</si>
  <si>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</si>
  <si>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</si>
  <si>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</si>
  <si>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</si>
  <si>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</si>
  <si>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</si>
  <si>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</si>
  <si>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</si>
  <si>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</si>
  <si>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</si>
  <si>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</si>
  <si>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</si>
  <si>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</si>
  <si>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</si>
  <si>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</si>
  <si>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</si>
  <si>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</si>
  <si>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</si>
  <si>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</si>
  <si>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</si>
  <si>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</si>
  <si>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</si>
  <si>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</si>
  <si>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</si>
  <si>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</si>
  <si>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</si>
  <si>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</si>
  <si>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</si>
  <si>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</si>
  <si>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</si>
  <si>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</si>
  <si>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</si>
  <si>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</si>
  <si>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</si>
  <si>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</si>
  <si>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</si>
  <si>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</si>
  <si>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</si>
  <si>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</si>
  <si>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</si>
  <si>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</si>
  <si>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</si>
  <si>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</si>
  <si>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</si>
  <si>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</si>
  <si>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</si>
  <si>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</si>
  <si>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</si>
  <si>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</si>
  <si>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</si>
  <si>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</si>
  <si>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</si>
  <si>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</si>
  <si>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</si>
  <si>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</si>
  <si>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</si>
  <si>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</si>
  <si>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</si>
  <si>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</si>
  <si>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</si>
  <si>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</si>
  <si>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</si>
  <si>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</si>
  <si>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</si>
  <si>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</si>
  <si>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</si>
  <si>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</si>
  <si>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</si>
  <si>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</si>
  <si>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</si>
  <si>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</si>
  <si>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</si>
  <si>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</si>
  <si>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</si>
  <si>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</si>
  <si>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</si>
  <si>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</si>
  <si>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</si>
  <si>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</si>
  <si>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</si>
  <si>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</si>
  <si>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</si>
  <si>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</si>
  <si>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</si>
  <si>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</si>
  <si>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</si>
  <si>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</si>
  <si>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</si>
  <si>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</si>
  <si>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</si>
  <si>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</si>
  <si>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</si>
  <si>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</si>
  <si>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</si>
  <si>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</si>
  <si>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</si>
  <si>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</si>
  <si>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</si>
  <si>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</si>
  <si>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</si>
  <si>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</si>
  <si>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</si>
  <si>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</si>
  <si>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</si>
  <si>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</si>
  <si>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</si>
  <si>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</si>
  <si>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</si>
  <si>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</si>
  <si>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</si>
  <si>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</si>
  <si>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</si>
  <si>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</si>
  <si>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</si>
  <si>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</si>
  <si>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</si>
  <si>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</si>
  <si>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</si>
  <si>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</si>
  <si>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</si>
  <si>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</si>
  <si>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</si>
  <si>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</si>
  <si>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</si>
  <si>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</si>
  <si>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</si>
  <si>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</si>
  <si>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</si>
  <si>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</si>
  <si>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</si>
  <si>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</si>
  <si>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</si>
  <si>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</si>
  <si>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</si>
  <si>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</si>
  <si>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</si>
  <si>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</si>
  <si>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</si>
  <si>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</si>
  <si>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</si>
  <si>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</si>
  <si>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</si>
  <si>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</si>
  <si>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</si>
  <si>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</si>
  <si>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</si>
  <si>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</si>
  <si>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</si>
  <si>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</si>
  <si>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</si>
  <si>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</si>
  <si>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</si>
  <si>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</si>
  <si>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</si>
  <si>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</si>
  <si>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</si>
  <si>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</si>
  <si>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</si>
  <si>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</si>
  <si>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</si>
  <si>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</si>
  <si>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</si>
  <si>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</si>
  <si>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</si>
  <si>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</si>
  <si>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</si>
  <si>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</si>
  <si>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</si>
  <si>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</si>
  <si>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</si>
  <si>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</si>
  <si>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</si>
  <si>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</si>
  <si>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</si>
  <si>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</si>
  <si>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</si>
  <si>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</si>
  <si>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</si>
  <si>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</si>
  <si>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</si>
  <si>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</si>
  <si>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</si>
  <si>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</si>
  <si>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</si>
  <si>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</si>
  <si>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</si>
  <si>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</si>
  <si>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</si>
  <si>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</si>
  <si>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</si>
  <si>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</si>
  <si>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</si>
  <si>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</si>
  <si>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</si>
  <si>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</si>
  <si>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</si>
  <si>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</si>
  <si>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</si>
  <si>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</si>
  <si>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</si>
  <si>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</si>
  <si>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</si>
  <si>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</si>
  <si>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</si>
  <si>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</si>
  <si>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</si>
  <si>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</si>
  <si>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</si>
  <si>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</si>
  <si>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</si>
  <si>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</si>
  <si>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</si>
  <si>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</si>
  <si>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</si>
  <si>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</si>
  <si>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</si>
  <si>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</si>
  <si>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</si>
  <si>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</si>
  <si>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</si>
  <si>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</si>
  <si>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</si>
  <si>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</si>
  <si>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</si>
  <si>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</si>
  <si>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</si>
  <si>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</si>
  <si>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</si>
  <si>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</si>
  <si>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</si>
  <si>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</si>
  <si>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</si>
  <si>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</si>
  <si>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</si>
  <si>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</si>
  <si>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</si>
  <si>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</si>
  <si>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</si>
  <si>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</si>
  <si>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</si>
  <si>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</si>
  <si>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</si>
  <si>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</si>
  <si>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</si>
  <si>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</si>
  <si>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</si>
  <si>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</si>
  <si>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</si>
  <si>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</si>
  <si>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</si>
  <si>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</si>
  <si>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</si>
  <si>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</si>
  <si>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</si>
  <si>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</si>
  <si>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</si>
  <si>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</si>
  <si>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</si>
  <si>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</si>
  <si>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</si>
  <si>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</si>
  <si>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</si>
  <si>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</si>
  <si>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</si>
  <si>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</si>
  <si>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</si>
  <si>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</si>
  <si>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</si>
  <si>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</si>
  <si>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</si>
  <si>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</si>
  <si>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</si>
  <si>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</si>
  <si>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</si>
  <si>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</si>
  <si>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</si>
  <si>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</si>
  <si>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</si>
  <si>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</si>
  <si>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</si>
  <si>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</si>
  <si>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</si>
  <si>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</si>
  <si>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</si>
  <si>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</si>
  <si>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</si>
  <si>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</si>
  <si>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</si>
  <si>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</si>
  <si>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</si>
  <si>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</si>
  <si>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</si>
  <si>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</si>
  <si>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</si>
  <si>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</si>
  <si>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</si>
  <si>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</si>
  <si>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</si>
  <si>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</si>
  <si>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</si>
  <si>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</si>
  <si>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</si>
  <si>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</si>
  <si>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</si>
  <si>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</si>
  <si>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</si>
  <si>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</si>
  <si>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</si>
  <si>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</si>
  <si>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</si>
  <si>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</si>
  <si>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</si>
  <si>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</si>
  <si>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</si>
  <si>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</si>
  <si>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</si>
  <si>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</si>
  <si>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</si>
  <si>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</si>
  <si>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</si>
  <si>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</si>
  <si>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</si>
  <si>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</si>
  <si>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</si>
  <si>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</si>
  <si>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</si>
  <si>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</si>
  <si>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</si>
  <si>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</si>
  <si>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</si>
  <si>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</si>
  <si>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</si>
  <si>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</si>
  <si>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</si>
  <si>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</si>
  <si>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</si>
  <si>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</si>
  <si>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</si>
  <si>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</si>
  <si>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</si>
  <si>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</si>
  <si>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</si>
  <si>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</si>
  <si>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</si>
  <si>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</si>
  <si>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</si>
  <si>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</si>
  <si>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</si>
  <si>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</si>
  <si>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</si>
  <si>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</si>
  <si>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</si>
  <si>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</si>
  <si>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</si>
  <si>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</si>
  <si>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</si>
  <si>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</si>
  <si>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</si>
  <si>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</si>
  <si>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</si>
  <si>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</si>
  <si>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</si>
  <si>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</si>
  <si>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</si>
  <si>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</si>
  <si>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</si>
  <si>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</si>
  <si>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</si>
  <si>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</si>
  <si>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</si>
  <si>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</si>
  <si>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</si>
  <si>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</si>
  <si>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</si>
  <si>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</si>
  <si>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</si>
  <si>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</si>
  <si>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</si>
  <si>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</si>
  <si>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</si>
  <si>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</si>
  <si>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</si>
  <si>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</si>
  <si>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</si>
  <si>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</si>
  <si>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</si>
  <si>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</si>
  <si>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</si>
  <si>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</si>
  <si>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</si>
  <si>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</si>
  <si>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</si>
  <si>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</si>
  <si>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</si>
  <si>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</si>
  <si>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</si>
  <si>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</si>
  <si>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</si>
  <si>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</si>
  <si>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</si>
  <si>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</si>
  <si>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</si>
  <si>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</si>
  <si>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</si>
  <si>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</si>
  <si>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</si>
  <si>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</si>
  <si>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</si>
  <si>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</si>
  <si>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</si>
  <si>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</si>
  <si>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</si>
  <si>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</si>
  <si>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</si>
  <si>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</si>
  <si>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</si>
  <si>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</si>
  <si>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</si>
  <si>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</si>
  <si>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</si>
  <si>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</si>
  <si>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</si>
  <si>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</si>
  <si>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</si>
  <si>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</si>
  <si>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</si>
  <si>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</si>
  <si>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</si>
  <si>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</si>
  <si>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</si>
  <si>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</si>
  <si>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</si>
  <si>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</si>
  <si>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</si>
  <si>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</si>
  <si>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</si>
  <si>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</si>
  <si>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</si>
  <si>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</si>
  <si>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</si>
  <si>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</si>
  <si>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</si>
  <si>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</si>
  <si>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</si>
  <si>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</si>
  <si>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</si>
  <si>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</si>
  <si>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</si>
  <si>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</si>
  <si>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</si>
  <si>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</si>
  <si>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</si>
  <si>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</si>
  <si>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</si>
  <si>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</si>
  <si>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</si>
  <si>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</si>
  <si>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</si>
  <si>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</si>
  <si>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</si>
  <si>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</si>
  <si>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</si>
  <si>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</si>
  <si>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</si>
  <si>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</si>
  <si>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</si>
  <si>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</si>
  <si>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</si>
  <si>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</si>
  <si>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</si>
  <si>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</si>
  <si>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</si>
  <si>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</si>
  <si>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</si>
  <si>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</si>
  <si>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</si>
  <si>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</si>
  <si>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</si>
  <si>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</si>
  <si>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</si>
  <si>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</si>
  <si>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</si>
  <si>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</si>
  <si>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</si>
  <si>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</si>
  <si>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</si>
  <si>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</si>
  <si>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</si>
  <si>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</si>
  <si>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</si>
  <si>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</si>
  <si>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</si>
  <si>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</si>
  <si>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</si>
  <si>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</si>
  <si>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</si>
  <si>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</si>
  <si>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</si>
  <si>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</si>
  <si>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</si>
  <si>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</si>
  <si>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</si>
  <si>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</si>
  <si>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</si>
  <si>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</si>
  <si>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</si>
  <si>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</si>
  <si>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</si>
  <si>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</si>
  <si>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</si>
  <si>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</si>
  <si>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</si>
  <si>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</si>
  <si>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</si>
  <si>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</si>
  <si>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</si>
  <si>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</si>
  <si>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</si>
  <si>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</si>
  <si>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</si>
  <si>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</si>
  <si>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</si>
  <si>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</si>
  <si>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</si>
  <si>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</si>
  <si>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</si>
  <si>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</si>
  <si>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</si>
  <si>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</si>
  <si>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</si>
  <si>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</si>
  <si>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</si>
  <si>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</si>
  <si>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</si>
  <si>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</si>
  <si>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</si>
  <si>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</si>
  <si>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</si>
  <si>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</si>
  <si>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</si>
  <si>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</si>
  <si>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</si>
  <si>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</si>
  <si>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</si>
  <si>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</si>
  <si>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</si>
  <si>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</si>
  <si>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</si>
  <si>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</si>
  <si>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</si>
  <si>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</si>
  <si>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</si>
  <si>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</si>
  <si>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</si>
  <si>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</si>
  <si>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</si>
  <si>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</si>
  <si>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</si>
  <si>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</si>
  <si>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</si>
  <si>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</si>
  <si>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</si>
  <si>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</si>
  <si>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</si>
  <si>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</si>
  <si>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</si>
  <si>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</si>
  <si>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</si>
  <si>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</si>
  <si>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</si>
  <si>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</si>
  <si>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</si>
  <si>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</si>
  <si>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</si>
  <si>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</si>
  <si>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</si>
  <si>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</si>
  <si>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</si>
  <si>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</si>
  <si>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</si>
  <si>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</si>
  <si>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</si>
  <si>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</si>
  <si>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</si>
  <si>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</si>
  <si>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</si>
  <si>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</si>
  <si>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</si>
  <si>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</si>
  <si>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</si>
  <si>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</si>
  <si>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</si>
  <si>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</si>
  <si>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</si>
  <si>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</si>
  <si>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</si>
  <si>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</si>
  <si>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</si>
  <si>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</si>
  <si>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</si>
  <si>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</si>
  <si>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</si>
  <si>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</si>
  <si>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</si>
  <si>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</si>
  <si>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</si>
  <si>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</si>
  <si>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</si>
  <si>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</si>
  <si>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</si>
  <si>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</si>
  <si>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</si>
  <si>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</si>
  <si>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</si>
  <si>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</si>
  <si>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</si>
  <si>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</si>
  <si>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</si>
  <si>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</si>
  <si>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</si>
  <si>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</si>
  <si>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</si>
  <si>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</si>
  <si>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</si>
  <si>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</si>
  <si>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</si>
  <si>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</si>
  <si>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</si>
  <si>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</si>
  <si>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</si>
  <si>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</si>
  <si>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</si>
  <si>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</si>
  <si>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</si>
  <si>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</si>
  <si>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</si>
  <si>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</si>
  <si>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</si>
  <si>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</si>
  <si>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</si>
  <si>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</si>
  <si>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</si>
  <si>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</si>
  <si>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</si>
  <si>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</si>
  <si>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</si>
  <si>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</si>
  <si>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</si>
  <si>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</si>
  <si>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</si>
  <si>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</si>
  <si>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</si>
  <si>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</si>
  <si>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</si>
  <si>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</si>
  <si>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</si>
  <si>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</si>
  <si>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</si>
  <si>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</si>
  <si>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</si>
  <si>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</si>
  <si>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</si>
  <si>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</si>
  <si>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</si>
  <si>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</si>
  <si>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</si>
  <si>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</si>
  <si>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</si>
  <si>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</si>
  <si>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</si>
  <si>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</si>
  <si>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</si>
  <si>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</si>
  <si>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</si>
  <si>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</si>
  <si>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</si>
  <si>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</si>
  <si>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</si>
  <si>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</si>
  <si>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</si>
  <si>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</si>
  <si>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</si>
  <si>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</si>
  <si>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</si>
  <si>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</si>
  <si>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</si>
  <si>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</si>
  <si>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</si>
  <si>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</si>
  <si>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</si>
  <si>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</si>
  <si>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</si>
  <si>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</si>
  <si>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</si>
  <si>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</si>
  <si>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</si>
  <si>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</si>
  <si>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</si>
  <si>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</si>
  <si>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</si>
  <si>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</si>
  <si>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</si>
  <si>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</si>
  <si>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</si>
  <si>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</si>
  <si>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</si>
  <si>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</si>
  <si>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</si>
  <si>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</si>
  <si>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</si>
  <si>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</si>
  <si>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</si>
  <si>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</si>
  <si>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</si>
  <si>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</si>
  <si>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</si>
  <si>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</si>
  <si>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</si>
  <si>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</si>
  <si>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</si>
  <si>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</si>
  <si>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</si>
  <si>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</si>
  <si>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</si>
  <si>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</si>
  <si>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</si>
  <si>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</si>
  <si>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</si>
  <si>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</si>
  <si>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</si>
  <si>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</si>
  <si>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</si>
  <si>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</si>
  <si>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</si>
  <si>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</si>
  <si>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</si>
  <si>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</si>
  <si>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</si>
  <si>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</si>
  <si>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</si>
  <si>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</si>
  <si>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</si>
  <si>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</si>
  <si>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</si>
  <si>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</si>
  <si>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</si>
  <si>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</si>
  <si>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</si>
  <si>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</si>
  <si>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</si>
  <si>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</si>
  <si>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</si>
  <si>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</si>
  <si>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</si>
  <si>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</si>
  <si>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</si>
  <si>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</si>
  <si>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</si>
  <si>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</si>
  <si>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</si>
  <si>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</si>
  <si>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</si>
  <si>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</si>
  <si>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</si>
  <si>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</si>
  <si>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</si>
  <si>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</si>
  <si>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</si>
  <si>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</si>
  <si>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</si>
  <si>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</si>
  <si>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</si>
  <si>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</si>
  <si>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</si>
  <si>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</si>
  <si>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</si>
  <si>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</si>
  <si>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</si>
  <si>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</si>
  <si>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</si>
  <si>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</si>
  <si>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</si>
  <si>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</si>
  <si>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</si>
  <si>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</si>
  <si>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</si>
  <si>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</si>
  <si>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</si>
  <si>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</si>
  <si>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</si>
  <si>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</si>
  <si>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</si>
  <si>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</si>
  <si>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</si>
  <si>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</si>
  <si>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</si>
  <si>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</si>
  <si>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</si>
  <si>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</si>
  <si>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</si>
  <si>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</si>
  <si>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</si>
  <si>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</si>
  <si>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</si>
  <si>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</si>
  <si>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</si>
  <si>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</si>
  <si>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</si>
  <si>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</si>
  <si>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</si>
  <si>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</si>
  <si>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</si>
  <si>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</si>
  <si>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</si>
  <si>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</si>
  <si>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</si>
  <si>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</si>
  <si>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</si>
  <si>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</si>
  <si>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</si>
  <si>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</si>
  <si>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</si>
  <si>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</si>
  <si>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</si>
  <si>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</si>
  <si>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</si>
  <si>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</si>
  <si>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</si>
  <si>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</si>
  <si>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</si>
  <si>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</si>
  <si>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</si>
  <si>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</si>
  <si>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</si>
  <si>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</si>
  <si>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</si>
  <si>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</si>
  <si>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</si>
  <si>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</si>
  <si>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</si>
  <si>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</si>
  <si>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</si>
  <si>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</si>
  <si>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</si>
  <si>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</si>
  <si>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</si>
  <si>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</si>
  <si>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</si>
  <si>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</si>
  <si>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</si>
  <si>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</si>
  <si>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</si>
  <si>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</si>
  <si>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</si>
  <si>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</si>
  <si>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</si>
  <si>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</si>
  <si>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</si>
  <si>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</si>
  <si>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</si>
  <si>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</si>
  <si>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</si>
  <si>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</si>
  <si>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</si>
  <si>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</si>
  <si>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</si>
  <si>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</si>
  <si>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</si>
  <si>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</si>
  <si>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</si>
  <si>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</si>
  <si>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</si>
  <si>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</si>
  <si>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</si>
  <si>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</si>
  <si>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</si>
  <si>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</si>
  <si>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</si>
  <si>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</si>
  <si>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</si>
  <si>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</si>
  <si>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</si>
  <si>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</si>
  <si>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</si>
  <si>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</si>
  <si>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</si>
  <si>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</si>
  <si>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</si>
  <si>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</si>
  <si>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</si>
  <si>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</si>
  <si>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</si>
  <si>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</si>
  <si>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</si>
  <si>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</si>
  <si>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</si>
  <si>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</si>
  <si>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</si>
  <si>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</si>
  <si>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</si>
  <si>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</si>
  <si>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</si>
  <si>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</si>
  <si>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</si>
  <si>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</si>
  <si>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</si>
  <si>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</si>
  <si>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</si>
  <si>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</si>
  <si>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</si>
  <si>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</si>
  <si>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</si>
  <si>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</si>
  <si>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</si>
  <si>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</si>
  <si>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</si>
  <si>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</si>
  <si>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</si>
  <si>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</si>
  <si>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</si>
  <si>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</si>
  <si>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</si>
  <si>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</si>
  <si>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</si>
  <si>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</si>
  <si>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</si>
  <si>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</si>
  <si>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</si>
  <si>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</si>
  <si>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</si>
  <si>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</si>
  <si>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</si>
  <si>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</si>
  <si>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</si>
  <si>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</si>
  <si>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</si>
  <si>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</si>
  <si>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</si>
  <si>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</si>
  <si>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</si>
  <si>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</si>
  <si>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</si>
  <si>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</si>
  <si>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</si>
  <si>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</si>
  <si>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</si>
  <si>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</si>
  <si>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</si>
  <si>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</si>
  <si>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</si>
  <si>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</si>
  <si>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</si>
  <si>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</si>
  <si>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</si>
  <si>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</si>
  <si>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</si>
  <si>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</si>
  <si>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</si>
  <si>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</si>
  <si>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</si>
  <si>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</si>
  <si>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</si>
  <si>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</si>
  <si>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</si>
  <si>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</si>
  <si>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</si>
  <si>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</si>
  <si>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</si>
  <si>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</si>
  <si>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</si>
  <si>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</si>
  <si>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</si>
  <si>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</si>
  <si>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</si>
  <si>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</si>
  <si>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</si>
  <si>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</si>
  <si>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</si>
  <si>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</si>
  <si>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</si>
  <si>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</si>
  <si>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</si>
  <si>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</si>
  <si>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</si>
  <si>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</si>
  <si>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</si>
  <si>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</si>
  <si>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</si>
  <si>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</si>
  <si>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</si>
  <si>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</si>
  <si>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</si>
  <si>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</si>
  <si>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</si>
  <si>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</si>
  <si>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</si>
  <si>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</si>
  <si>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</si>
  <si>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</si>
  <si>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</si>
  <si>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</si>
  <si>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</si>
  <si>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</si>
  <si>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</si>
  <si>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</si>
  <si>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</si>
  <si>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</si>
  <si>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</si>
  <si>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</si>
  <si>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</si>
  <si>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</si>
  <si>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</si>
  <si>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</si>
  <si>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</si>
  <si>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</si>
  <si>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</si>
  <si>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</si>
  <si>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</si>
  <si>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</si>
  <si>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</si>
  <si>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</si>
  <si>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</si>
  <si>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</si>
  <si>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</si>
  <si>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</si>
  <si>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</si>
  <si>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</si>
  <si>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</si>
  <si>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</si>
  <si>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</si>
  <si>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</si>
  <si>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</si>
  <si>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</si>
  <si>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</si>
  <si>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</si>
  <si>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</si>
  <si>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</si>
  <si>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</si>
  <si>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</si>
  <si>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</si>
  <si>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</si>
  <si>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</si>
  <si>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</si>
  <si>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</si>
  <si>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</si>
  <si>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</si>
  <si>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</si>
  <si>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</si>
  <si>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</si>
  <si>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</si>
  <si>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</si>
  <si>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</si>
  <si>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</si>
  <si>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</si>
  <si>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</si>
  <si>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</si>
  <si>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</si>
  <si>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</si>
  <si>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</si>
  <si>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</si>
  <si>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</si>
  <si>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</si>
  <si>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</si>
  <si>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</si>
  <si>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</si>
  <si>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</si>
  <si>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</si>
  <si>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</si>
  <si>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</si>
  <si>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</si>
  <si>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</si>
  <si>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</si>
  <si>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</si>
  <si>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</si>
  <si>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</si>
  <si>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</si>
  <si>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</si>
  <si>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</si>
  <si>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</si>
  <si>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</si>
  <si>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</si>
  <si>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</si>
  <si>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</si>
  <si>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</si>
  <si>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</si>
  <si>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</si>
  <si>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</si>
  <si>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</si>
  <si>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</si>
  <si>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</si>
  <si>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</si>
  <si>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</si>
  <si>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</si>
  <si>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</si>
  <si>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</si>
  <si>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</si>
  <si>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</si>
  <si>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</si>
  <si>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</si>
  <si>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</si>
  <si>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</si>
  <si>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</si>
  <si>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</si>
  <si>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</si>
  <si>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</si>
  <si>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</si>
  <si>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</si>
  <si>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</si>
  <si>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</si>
  <si>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</si>
  <si>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</si>
  <si>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</si>
  <si>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</si>
  <si>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</si>
  <si>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</si>
  <si>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</si>
  <si>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</si>
  <si>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</si>
  <si>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</si>
  <si>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</si>
  <si>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</si>
  <si>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</si>
  <si>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</si>
  <si>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</si>
  <si>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</si>
  <si>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</si>
  <si>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</si>
  <si>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</si>
  <si>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</si>
  <si>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</si>
  <si>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</si>
  <si>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</si>
  <si>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</si>
  <si>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</si>
  <si>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</si>
  <si>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</si>
  <si>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</si>
  <si>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</si>
  <si>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</si>
  <si>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</si>
  <si>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</si>
  <si>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</si>
  <si>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</si>
  <si>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</si>
  <si>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</si>
  <si>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</si>
  <si>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</si>
  <si>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</si>
  <si>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</si>
  <si>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</si>
  <si>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</si>
  <si>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</si>
  <si>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</si>
  <si>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</si>
  <si>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</si>
  <si>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</si>
  <si>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</si>
  <si>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</si>
  <si>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</si>
  <si>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</si>
  <si>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</si>
  <si>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</si>
  <si>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</si>
  <si>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</si>
  <si>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</si>
  <si>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</si>
  <si>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</si>
  <si>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</si>
  <si>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</si>
  <si>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</si>
  <si>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</si>
  <si>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</si>
  <si>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</si>
  <si>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</si>
  <si>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</si>
  <si>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</si>
  <si>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</si>
  <si>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</si>
  <si>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</si>
  <si>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</si>
  <si>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</si>
  <si>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</si>
  <si>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</si>
  <si>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</si>
  <si>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</si>
  <si>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</si>
  <si>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</si>
  <si>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</si>
  <si>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</si>
  <si>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</si>
  <si>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</si>
  <si>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</si>
  <si>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</si>
  <si>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</si>
  <si>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</si>
  <si>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</si>
  <si>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</si>
  <si>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</si>
  <si>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</si>
  <si>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</si>
  <si>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</si>
  <si>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</si>
  <si>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</si>
  <si>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</si>
  <si>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</si>
  <si>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</si>
  <si>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</si>
  <si>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</si>
  <si>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</si>
  <si>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</si>
  <si>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</si>
  <si>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</si>
  <si>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</si>
  <si>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</si>
  <si>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</si>
  <si>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</si>
  <si>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</si>
  <si>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</si>
  <si>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</si>
  <si>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</si>
  <si>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</si>
  <si>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</si>
  <si>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</si>
  <si>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</si>
  <si>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</si>
  <si>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</si>
  <si>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</si>
  <si>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</si>
  <si>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</si>
  <si>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</si>
  <si>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</si>
  <si>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</si>
  <si>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</si>
  <si>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</si>
  <si>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</si>
  <si>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</si>
  <si>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</si>
  <si>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</si>
  <si>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</si>
  <si>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</si>
  <si>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</si>
  <si>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</si>
  <si>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</si>
  <si>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</si>
  <si>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</si>
  <si>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</si>
  <si>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</si>
  <si>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</si>
  <si>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</si>
  <si>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</si>
  <si>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</si>
  <si>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</si>
  <si>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</si>
  <si>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</si>
  <si>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</si>
  <si>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</si>
  <si>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</si>
  <si>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</si>
  <si>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</si>
  <si>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</si>
  <si>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</si>
  <si>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</si>
  <si>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</si>
  <si>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</si>
  <si>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</si>
  <si>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</si>
  <si>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</si>
  <si>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</si>
  <si>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</si>
  <si>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</si>
  <si>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</si>
  <si>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</si>
  <si>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</si>
  <si>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</si>
  <si>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</si>
  <si>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</si>
  <si>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</si>
  <si>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</si>
  <si>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</si>
  <si>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</si>
  <si>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</si>
  <si>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</si>
  <si>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</si>
  <si>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</si>
  <si>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</si>
  <si>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</si>
  <si>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</si>
  <si>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</si>
  <si>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</si>
  <si>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</si>
  <si>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</si>
  <si>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</si>
  <si>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</si>
  <si>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</si>
  <si>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</si>
  <si>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</si>
  <si>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</si>
  <si>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</si>
  <si>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</si>
  <si>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</si>
  <si>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</si>
  <si>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</si>
  <si>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</si>
  <si>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</si>
  <si>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</si>
  <si>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</si>
  <si>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</si>
  <si>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</si>
  <si>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</si>
  <si>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</si>
  <si>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</si>
  <si>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</si>
  <si>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</si>
  <si>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</si>
  <si>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</si>
  <si>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</si>
  <si>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</si>
  <si>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</si>
  <si>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</si>
  <si>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</si>
  <si>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</si>
  <si>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</si>
  <si>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</si>
  <si>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</si>
  <si>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</si>
  <si>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</si>
  <si>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</si>
  <si>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</si>
  <si>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</si>
  <si>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</si>
  <si>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</si>
  <si>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</si>
  <si>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</si>
  <si>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</si>
  <si>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</si>
  <si>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</si>
  <si>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</si>
  <si>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</si>
  <si>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</si>
  <si>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</si>
  <si>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</si>
  <si>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</si>
  <si>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</si>
  <si>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</si>
  <si>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</si>
  <si>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</si>
  <si>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</si>
  <si>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</si>
  <si>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</si>
  <si>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</si>
  <si>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</si>
  <si>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</si>
  <si>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</si>
  <si>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</si>
  <si>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</si>
  <si>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</si>
  <si>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</si>
  <si>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</si>
  <si>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</si>
  <si>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</si>
  <si>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</si>
  <si>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</si>
  <si>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</si>
  <si>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</si>
  <si>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</si>
  <si>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</si>
  <si>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</si>
  <si>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</si>
  <si>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</si>
  <si>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</si>
  <si>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</si>
  <si>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</si>
  <si>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</si>
  <si>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</si>
  <si>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</si>
  <si>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</si>
  <si>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</si>
  <si>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</si>
  <si>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</si>
  <si>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</si>
  <si>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</si>
  <si>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</si>
  <si>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</si>
  <si>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</si>
  <si>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</si>
  <si>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</si>
  <si>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</si>
  <si>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</si>
  <si>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</si>
  <si>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</si>
  <si>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</si>
  <si>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</si>
  <si>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</si>
  <si>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</si>
  <si>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</si>
  <si>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</si>
  <si>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</si>
  <si>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</si>
  <si>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</si>
  <si>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</si>
  <si>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</si>
  <si>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</si>
  <si>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</si>
  <si>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</si>
  <si>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</si>
  <si>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</si>
  <si>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</si>
  <si>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</si>
  <si>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</si>
  <si>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</si>
  <si>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</si>
  <si>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</si>
  <si>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</si>
  <si>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</si>
  <si>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</si>
  <si>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</si>
  <si>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</si>
  <si>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</si>
  <si>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</si>
  <si>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</si>
  <si>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</si>
  <si>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</si>
  <si>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</si>
  <si>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</si>
  <si>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</si>
  <si>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</si>
  <si>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</si>
  <si>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</si>
  <si>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</si>
  <si>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</si>
  <si>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</si>
  <si>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</si>
  <si>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</si>
  <si>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</si>
  <si>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</si>
  <si>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</si>
  <si>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</si>
  <si>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</si>
  <si>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</si>
  <si>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</si>
  <si>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</si>
  <si>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</si>
  <si>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</si>
  <si>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</si>
  <si>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</si>
  <si>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</si>
  <si>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</si>
  <si>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</si>
  <si>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</si>
  <si>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</si>
  <si>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</si>
  <si>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</si>
  <si>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</si>
  <si>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</si>
  <si>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</si>
  <si>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</si>
  <si>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</si>
  <si>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</si>
  <si>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</si>
  <si>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</si>
  <si>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</si>
  <si>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</si>
  <si>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</si>
  <si>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</si>
  <si>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</si>
  <si>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</si>
  <si>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</si>
  <si>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</si>
  <si>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</si>
  <si>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</si>
  <si>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</si>
  <si>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</si>
  <si>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</si>
  <si>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</si>
  <si>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</si>
  <si>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</si>
  <si>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</si>
  <si>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</si>
  <si>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</si>
  <si>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</si>
  <si>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</si>
  <si>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</si>
  <si>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</si>
  <si>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</si>
  <si>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</si>
  <si>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</si>
  <si>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</si>
  <si>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</si>
  <si>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</si>
  <si>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</si>
  <si>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</si>
  <si>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</si>
  <si>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</si>
  <si>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</si>
  <si>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</si>
  <si>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</si>
  <si>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</si>
  <si>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</si>
  <si>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</si>
  <si>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</si>
  <si>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</si>
  <si>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</si>
  <si>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</si>
  <si>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</si>
  <si>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</si>
  <si>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</si>
  <si>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</si>
  <si>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</si>
  <si>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</si>
  <si>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</si>
  <si>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</si>
  <si>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</si>
  <si>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</si>
  <si>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</si>
  <si>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</si>
  <si>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</si>
  <si>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</si>
  <si>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</si>
  <si>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</si>
  <si>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</si>
  <si>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</si>
  <si>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</si>
  <si>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</si>
  <si>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</si>
  <si>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</si>
  <si>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</si>
  <si>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</si>
  <si>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</si>
  <si>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</si>
  <si>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</si>
  <si>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</si>
  <si>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</si>
  <si>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</si>
  <si>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</si>
  <si>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</si>
  <si>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</si>
  <si>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</si>
  <si>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</si>
  <si>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</si>
  <si>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</si>
  <si>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</si>
  <si>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</si>
  <si>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</si>
  <si>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</si>
  <si>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</si>
  <si>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</si>
  <si>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</si>
  <si>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</si>
  <si>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</si>
  <si>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</si>
  <si>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</si>
  <si>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</si>
  <si>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</si>
  <si>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</si>
  <si>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</si>
  <si>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</si>
  <si>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</si>
  <si>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</si>
  <si>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</si>
  <si>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</si>
  <si>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</si>
  <si>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</si>
  <si>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</si>
  <si>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</si>
  <si>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</si>
  <si>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</si>
  <si>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</si>
  <si>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</si>
  <si>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</si>
  <si>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</si>
  <si>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</si>
  <si>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</si>
  <si>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</si>
  <si>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</si>
  <si>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</si>
  <si>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</si>
  <si>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</si>
  <si>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</si>
  <si>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</si>
  <si>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</si>
  <si>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</si>
  <si>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</si>
  <si>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</si>
  <si>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</si>
  <si>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</si>
  <si>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</si>
  <si>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</si>
  <si>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</si>
  <si>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</si>
  <si>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</si>
  <si>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</si>
  <si>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</si>
  <si>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</si>
  <si>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</si>
  <si>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</si>
  <si>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</si>
  <si>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</si>
  <si>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</si>
  <si>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</si>
  <si>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</si>
  <si>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</si>
  <si>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</si>
  <si>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</si>
  <si>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</si>
  <si>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</si>
  <si>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</si>
  <si>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</si>
  <si>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</si>
  <si>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</si>
  <si>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</si>
  <si>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</si>
  <si>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</si>
  <si>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</si>
  <si>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</si>
  <si>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</si>
  <si>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</si>
  <si>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</si>
  <si>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</si>
  <si>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</si>
  <si>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</si>
  <si>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</si>
  <si>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</si>
  <si>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</si>
  <si>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</si>
  <si>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</si>
  <si>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</si>
  <si>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</si>
  <si>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</si>
  <si>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</si>
  <si>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</si>
  <si>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</si>
  <si>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</si>
  <si>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</si>
  <si>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</si>
  <si>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</si>
  <si>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</si>
  <si>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</si>
  <si>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</si>
  <si>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</si>
  <si>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</si>
  <si>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</si>
  <si>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</si>
  <si>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</si>
  <si>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</si>
  <si>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</si>
  <si>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</si>
  <si>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</si>
  <si>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</si>
  <si>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</si>
  <si>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</si>
  <si>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</si>
  <si>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</si>
  <si>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</si>
  <si>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</si>
  <si>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</si>
  <si>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</si>
  <si>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</si>
  <si>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</si>
  <si>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</si>
  <si>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</si>
  <si>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</si>
  <si>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</si>
  <si>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</si>
  <si>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</si>
  <si>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</si>
  <si>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</si>
  <si>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</si>
  <si>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</si>
  <si>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</si>
  <si>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</si>
  <si>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</si>
  <si>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</si>
  <si>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</si>
  <si>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</si>
  <si>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</si>
  <si>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</si>
  <si>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</si>
  <si>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</si>
  <si>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</si>
  <si>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</si>
  <si>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</si>
  <si>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</si>
  <si>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</si>
  <si>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</si>
  <si>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</si>
  <si>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</si>
  <si>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</si>
  <si>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</si>
  <si>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</si>
  <si>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</si>
  <si>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</si>
  <si>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</si>
  <si>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</si>
  <si>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</si>
  <si>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</si>
  <si>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</si>
  <si>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</si>
  <si>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</si>
  <si>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</si>
  <si>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</si>
  <si>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</si>
  <si>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</si>
  <si>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</si>
  <si>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</si>
  <si>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</si>
  <si>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</si>
  <si>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</si>
  <si>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</si>
  <si>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</si>
  <si>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</si>
  <si>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</si>
  <si>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</si>
  <si>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</si>
  <si>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</si>
  <si>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</si>
  <si>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</si>
  <si>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</si>
  <si>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</si>
  <si>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</si>
  <si>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</si>
  <si>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</si>
  <si>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</si>
  <si>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</si>
  <si>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</si>
  <si>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</si>
  <si>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</si>
  <si>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</si>
  <si>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</si>
  <si>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</si>
  <si>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</si>
  <si>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</si>
  <si>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</si>
  <si>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</si>
  <si>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</si>
  <si>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</si>
  <si>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</si>
  <si>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</si>
  <si>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</si>
  <si>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</si>
  <si>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</si>
  <si>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</si>
  <si>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</si>
  <si>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</si>
  <si>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</si>
  <si>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</si>
  <si>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</si>
  <si>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</si>
  <si>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</si>
  <si>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</si>
  <si>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</si>
  <si>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</si>
  <si>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</si>
  <si>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</si>
  <si>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</si>
  <si>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</si>
  <si>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</si>
  <si>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</si>
  <si>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</si>
  <si>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</si>
  <si>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</si>
  <si>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</si>
  <si>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</si>
  <si>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</si>
  <si>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</si>
  <si>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</si>
  <si>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</si>
  <si>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</si>
  <si>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</si>
  <si>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</si>
  <si>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</si>
  <si>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</si>
  <si>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</si>
  <si>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</si>
  <si>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</si>
  <si>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</si>
  <si>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</si>
  <si>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</si>
  <si>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</si>
  <si>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</si>
  <si>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</si>
  <si>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</si>
  <si>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</si>
  <si>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</si>
  <si>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</si>
  <si>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</si>
  <si>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</si>
  <si>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</si>
  <si>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</si>
  <si>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</si>
  <si>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</si>
  <si>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</si>
  <si>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</si>
  <si>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</si>
  <si>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</si>
  <si>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</si>
  <si>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</si>
  <si>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</si>
  <si>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</si>
  <si>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</si>
  <si>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</si>
  <si>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</si>
  <si>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</si>
  <si>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</si>
  <si>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</si>
  <si>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</si>
  <si>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</si>
  <si>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</si>
  <si>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</si>
  <si>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</si>
  <si>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</si>
  <si>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</si>
  <si>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</si>
  <si>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</si>
  <si>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</si>
  <si>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</si>
  <si>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</si>
  <si>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</si>
  <si>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</si>
  <si>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</si>
  <si>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</si>
  <si>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</si>
  <si>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</si>
  <si>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</si>
  <si>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</si>
  <si>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</si>
  <si>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</si>
  <si>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</si>
  <si>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</si>
  <si>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</si>
  <si>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</si>
  <si>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</si>
  <si>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</si>
  <si>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</si>
  <si>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</si>
  <si>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</si>
  <si>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</si>
  <si>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</si>
  <si>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</si>
  <si>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</si>
  <si>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</si>
  <si>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</si>
  <si>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</si>
  <si>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</si>
  <si>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</si>
  <si>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</si>
  <si>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</si>
  <si>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</si>
  <si>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</si>
  <si>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</si>
  <si>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</si>
  <si>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</si>
  <si>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</si>
  <si>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</si>
  <si>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</si>
  <si>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</si>
  <si>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</si>
  <si>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</si>
  <si>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</si>
  <si>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</si>
  <si>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</si>
  <si>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</si>
  <si>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</si>
  <si>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</si>
  <si>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</si>
  <si>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</si>
  <si>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</si>
  <si>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</si>
  <si>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</si>
  <si>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</si>
  <si>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</si>
  <si>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</si>
  <si>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</si>
  <si>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</si>
  <si>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</si>
  <si>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</si>
  <si>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</si>
  <si>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</si>
  <si>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</si>
  <si>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</si>
  <si>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</si>
  <si>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</si>
  <si>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</si>
  <si>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</si>
  <si>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</si>
  <si>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</si>
  <si>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</si>
  <si>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</si>
  <si>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</si>
  <si>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</si>
  <si>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</si>
  <si>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</si>
  <si>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</si>
  <si>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</si>
  <si>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</si>
  <si>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</si>
  <si>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</si>
  <si>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</si>
  <si>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</si>
  <si>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</si>
  <si>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</si>
  <si>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</si>
  <si>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</si>
  <si>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</si>
  <si>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</si>
  <si>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</si>
  <si>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</si>
  <si>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</si>
  <si>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</si>
  <si>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</si>
  <si>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</si>
  <si>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</si>
  <si>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</si>
  <si>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</si>
  <si>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</si>
  <si>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</si>
  <si>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</si>
  <si>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</si>
  <si>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</si>
  <si>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</si>
  <si>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</si>
  <si>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</si>
  <si>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</si>
  <si>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</si>
  <si>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</si>
  <si>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</si>
  <si>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</si>
  <si>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</si>
  <si>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</si>
  <si>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</si>
  <si>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</si>
  <si>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</si>
  <si>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</si>
  <si>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</si>
  <si>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</si>
  <si>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</si>
  <si>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</si>
  <si>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</si>
  <si>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</si>
  <si>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</si>
  <si>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</si>
  <si>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</si>
  <si>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</si>
  <si>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</si>
  <si>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</si>
  <si>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</si>
  <si>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</si>
  <si>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</si>
  <si>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</si>
  <si>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</si>
  <si>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</si>
  <si>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</si>
  <si>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</si>
  <si>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</si>
  <si>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</si>
  <si>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</si>
  <si>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</si>
  <si>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</si>
  <si>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</si>
  <si>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</si>
  <si>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</si>
  <si>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</si>
  <si>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</si>
  <si>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</si>
  <si>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</si>
  <si>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</si>
  <si>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</si>
  <si>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</si>
  <si>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</si>
  <si>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</si>
  <si>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</si>
  <si>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</si>
  <si>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</si>
  <si>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</si>
  <si>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</si>
  <si>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</si>
  <si>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</si>
  <si>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</si>
  <si>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</si>
  <si>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</si>
  <si>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</si>
  <si>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</si>
  <si>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</si>
  <si>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</si>
  <si>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</si>
  <si>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</si>
  <si>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</si>
  <si>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</si>
  <si>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</si>
  <si>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</si>
  <si>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</si>
  <si>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</si>
  <si>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</si>
  <si>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</si>
  <si>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</si>
  <si>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</si>
  <si>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</si>
  <si>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</si>
  <si>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</si>
  <si>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</si>
  <si>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</si>
  <si>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</si>
  <si>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</si>
  <si>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</si>
  <si>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</si>
  <si>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</si>
  <si>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</si>
  <si>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</si>
  <si>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</si>
  <si>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</si>
  <si>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</si>
  <si>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</si>
  <si>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</si>
  <si>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</si>
  <si>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</si>
  <si>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</si>
  <si>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</si>
  <si>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</si>
  <si>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</si>
  <si>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</si>
  <si>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</si>
  <si>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</si>
  <si>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</si>
  <si>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</si>
  <si>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</si>
  <si>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</si>
  <si>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</si>
  <si>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</si>
  <si>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</si>
  <si>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</si>
  <si>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</si>
  <si>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</si>
  <si>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</si>
  <si>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</si>
  <si>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</si>
  <si>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</si>
  <si>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</si>
  <si>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</si>
  <si>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</si>
  <si>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</si>
  <si>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</si>
  <si>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</si>
  <si>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</si>
  <si>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</si>
  <si>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</si>
  <si>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</si>
  <si>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</si>
  <si>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</si>
  <si>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</si>
  <si>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</si>
  <si>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</si>
  <si>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</si>
  <si>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</si>
  <si>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</si>
  <si>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</si>
  <si>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</si>
  <si>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</si>
  <si>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</si>
  <si>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</si>
  <si>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</si>
  <si>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</si>
  <si>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</si>
  <si>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</si>
  <si>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</si>
  <si>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</si>
  <si>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</si>
  <si>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</si>
  <si>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</si>
  <si>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</si>
  <si>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</si>
  <si>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</si>
  <si>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</si>
  <si>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</si>
  <si>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</si>
  <si>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</si>
  <si>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</si>
  <si>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</si>
  <si>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</si>
  <si>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</si>
  <si>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</si>
  <si>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</si>
  <si>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</si>
  <si>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</si>
  <si>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</si>
  <si>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</si>
  <si>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</si>
  <si>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</si>
  <si>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</si>
  <si>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</si>
  <si>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</si>
  <si>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</si>
  <si>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</si>
  <si>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</si>
  <si>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</si>
  <si>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</si>
  <si>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</si>
  <si>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</si>
  <si>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</si>
  <si>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</si>
  <si>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</si>
  <si>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</si>
  <si>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</si>
  <si>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</si>
  <si>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</si>
  <si>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</si>
  <si>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</si>
  <si>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</si>
  <si>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</si>
  <si>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</si>
  <si>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</si>
  <si>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</si>
  <si>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</si>
  <si>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</si>
  <si>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</si>
  <si>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</si>
  <si>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</si>
  <si>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</si>
  <si>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</si>
  <si>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</si>
  <si>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</si>
  <si>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</si>
  <si>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</si>
  <si>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</si>
  <si>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</si>
  <si>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</si>
  <si>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</si>
  <si>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</si>
  <si>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</si>
  <si>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</si>
  <si>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</si>
  <si>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</si>
  <si>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</si>
  <si>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</si>
  <si>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</si>
  <si>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</si>
  <si>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</si>
  <si>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</si>
  <si>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</si>
  <si>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</si>
  <si>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</si>
  <si>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</si>
  <si>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</si>
  <si>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</si>
  <si>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</si>
  <si>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</si>
  <si>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</si>
  <si>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</si>
  <si>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</si>
  <si>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</si>
  <si>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</si>
  <si>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</si>
  <si>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</si>
  <si>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</si>
  <si>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</si>
  <si>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</si>
  <si>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</si>
  <si>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</si>
  <si>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</si>
  <si>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</si>
  <si>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</si>
  <si>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</si>
  <si>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</si>
  <si>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</si>
  <si>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</si>
  <si>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</si>
  <si>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</si>
  <si>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</si>
  <si>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</si>
  <si>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</si>
  <si>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</si>
  <si>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</si>
  <si>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</si>
  <si>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</si>
  <si>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</si>
  <si>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</si>
  <si>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</si>
  <si>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</si>
  <si>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</si>
  <si>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</si>
  <si>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</si>
  <si>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</si>
  <si>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</si>
  <si>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</si>
  <si>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</si>
  <si>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</si>
  <si>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</si>
  <si>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</si>
  <si>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</si>
  <si>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</si>
  <si>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</si>
  <si>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</si>
  <si>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</si>
  <si>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</si>
  <si>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</si>
  <si>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</si>
  <si>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</si>
  <si>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</si>
  <si>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</si>
  <si>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</si>
  <si>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</si>
  <si>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</si>
  <si>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</si>
  <si>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</si>
  <si>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</si>
  <si>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</si>
  <si>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</si>
  <si>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</si>
  <si>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</si>
  <si>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</si>
  <si>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</si>
  <si>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</si>
  <si>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</si>
  <si>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</si>
  <si>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</si>
  <si>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</si>
  <si>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</si>
  <si>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</si>
  <si>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</si>
  <si>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</si>
  <si>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</si>
  <si>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</si>
  <si>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</si>
  <si>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</si>
  <si>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</si>
  <si>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</si>
  <si>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</si>
  <si>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</si>
  <si>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</si>
  <si>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</si>
  <si>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</si>
  <si>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</si>
  <si>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</si>
  <si>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</si>
  <si>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</si>
  <si>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</si>
  <si>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</si>
  <si>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</si>
  <si>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</si>
  <si>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</si>
  <si>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</si>
  <si>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</si>
  <si>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</si>
  <si>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</si>
  <si>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</si>
  <si>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</si>
  <si>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</si>
  <si>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</si>
  <si>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</si>
  <si>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</si>
  <si>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</si>
  <si>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</si>
  <si>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</si>
  <si>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</si>
  <si>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</si>
  <si>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</si>
  <si>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</si>
  <si>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</si>
  <si>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</si>
  <si>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</si>
  <si>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</si>
  <si>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</si>
  <si>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</si>
  <si>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</si>
  <si>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</si>
  <si>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</si>
  <si>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</si>
  <si>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</si>
  <si>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</si>
  <si>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</si>
  <si>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</si>
  <si>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</si>
  <si>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</si>
  <si>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</si>
  <si>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</si>
  <si>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</si>
  <si>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</si>
  <si>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</si>
  <si>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</si>
  <si>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</si>
  <si>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</si>
  <si>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</si>
  <si>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</si>
  <si>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</si>
  <si>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</si>
  <si>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</si>
  <si>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</si>
  <si>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</si>
  <si>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</si>
  <si>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</si>
  <si>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</si>
  <si>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</si>
  <si>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</si>
  <si>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</si>
  <si>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</si>
  <si>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</si>
  <si>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</si>
  <si>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</si>
  <si>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</si>
  <si>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</si>
  <si>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</si>
  <si>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</si>
  <si>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</si>
  <si>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</si>
  <si>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</si>
  <si>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</si>
  <si>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</si>
  <si>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</si>
  <si>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</si>
  <si>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</si>
  <si>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</si>
  <si>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</si>
  <si>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</si>
  <si>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</si>
  <si>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</si>
  <si>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</si>
  <si>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</si>
  <si>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</si>
  <si>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</si>
  <si>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</si>
  <si>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</si>
  <si>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</si>
  <si>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</si>
  <si>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</si>
  <si>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</si>
  <si>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</si>
  <si>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</si>
  <si>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</si>
  <si>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</si>
  <si>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</si>
  <si>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</si>
  <si>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</si>
  <si>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</si>
  <si>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</si>
  <si>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</si>
  <si>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</si>
  <si>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</si>
  <si>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</si>
  <si>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</si>
  <si>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</si>
  <si>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</si>
  <si>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</si>
  <si>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</si>
  <si>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</si>
  <si>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</si>
  <si>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</si>
  <si>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</si>
  <si>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</si>
  <si>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</si>
  <si>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</si>
  <si>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</si>
  <si>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</si>
  <si>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</si>
  <si>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</si>
  <si>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</si>
  <si>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</si>
  <si>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</si>
  <si>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</si>
  <si>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</si>
  <si>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</si>
  <si>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</si>
  <si>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</si>
  <si>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</si>
  <si>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</si>
  <si>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</si>
  <si>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</si>
  <si>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</si>
  <si>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</si>
  <si>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</si>
  <si>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</si>
  <si>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</si>
  <si>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</si>
  <si>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</si>
  <si>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</si>
  <si>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</si>
  <si>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</si>
  <si>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</si>
  <si>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</si>
  <si>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</si>
  <si>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</si>
  <si>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</si>
  <si>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</si>
  <si>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</si>
  <si>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</si>
  <si>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</si>
  <si>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</si>
  <si>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</si>
  <si>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</si>
  <si>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</si>
  <si>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</si>
  <si>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</si>
  <si>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</si>
  <si>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</si>
  <si>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</si>
  <si>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</si>
  <si>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</si>
  <si>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</si>
  <si>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</si>
  <si>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</si>
  <si>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</si>
  <si>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</si>
  <si>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</si>
  <si>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</si>
  <si>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</si>
  <si>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</si>
  <si>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</si>
  <si>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</si>
  <si>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</si>
  <si>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</si>
  <si>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</si>
  <si>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</si>
  <si>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</si>
  <si>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</si>
  <si>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</si>
  <si>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</si>
  <si>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</si>
  <si>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</si>
  <si>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</si>
  <si>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</si>
  <si>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</si>
  <si>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</si>
  <si>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</si>
  <si>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</si>
  <si>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</si>
  <si>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</si>
  <si>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</si>
  <si>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</si>
  <si>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</si>
  <si>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</si>
  <si>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</si>
  <si>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</si>
  <si>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</si>
  <si>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</si>
  <si>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</si>
  <si>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</si>
  <si>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</si>
  <si>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</si>
  <si>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</si>
  <si>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</si>
  <si>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</si>
  <si>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</si>
  <si>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</si>
  <si>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</si>
  <si>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</si>
  <si>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</si>
  <si>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</si>
  <si>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</si>
  <si>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</si>
  <si>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</si>
  <si>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</si>
  <si>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</si>
  <si>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</si>
  <si>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</si>
  <si>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</si>
  <si>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</si>
  <si>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</si>
  <si>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</si>
  <si>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</si>
  <si>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</si>
  <si>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</si>
  <si>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</si>
  <si>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</si>
  <si>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</si>
  <si>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</si>
  <si>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</si>
  <si>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</si>
  <si>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</si>
  <si>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</si>
  <si>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</si>
  <si>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</si>
  <si>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</si>
  <si>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</si>
  <si>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</si>
  <si>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</si>
  <si>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</si>
  <si>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</si>
  <si>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</si>
  <si>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</si>
  <si>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</si>
  <si>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</si>
  <si>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</si>
  <si>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</si>
  <si>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</si>
  <si>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</si>
  <si>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</si>
  <si>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</si>
  <si>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</si>
  <si>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</si>
  <si>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</si>
  <si>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</si>
  <si>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</si>
  <si>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</si>
  <si>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</si>
  <si>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</si>
  <si>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</si>
  <si>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</si>
  <si>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</si>
  <si>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</si>
  <si>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</si>
  <si>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</si>
  <si>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</si>
  <si>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</si>
  <si>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</si>
  <si>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</si>
  <si>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</si>
  <si>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</si>
  <si>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</si>
  <si>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</si>
  <si>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</si>
  <si>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</si>
  <si>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</si>
  <si>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</si>
  <si>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</si>
  <si>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</si>
  <si>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</si>
  <si>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</si>
  <si>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</si>
  <si>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</si>
  <si>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</si>
  <si>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</si>
  <si>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</si>
  <si>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</si>
  <si>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</si>
  <si>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</si>
  <si>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</si>
  <si>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</si>
  <si>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</si>
  <si>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</si>
  <si>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</si>
  <si>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</si>
  <si>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</si>
  <si>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</si>
  <si>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</si>
  <si>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</si>
  <si>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</si>
  <si>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</si>
  <si>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</si>
  <si>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</si>
  <si>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</si>
  <si>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</si>
  <si>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</si>
  <si>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</si>
  <si>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</si>
  <si>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</si>
  <si>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</si>
  <si>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</si>
  <si>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</si>
  <si>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</si>
  <si>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</si>
  <si>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</si>
  <si>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</si>
  <si>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</si>
  <si>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</si>
  <si>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</si>
  <si>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</si>
  <si>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</si>
  <si>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</si>
  <si>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</si>
  <si>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</si>
  <si>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</si>
  <si>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</si>
  <si>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</si>
  <si>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</si>
  <si>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</si>
  <si>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</si>
  <si>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</si>
  <si>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</si>
  <si>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</si>
  <si>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</si>
  <si>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</si>
  <si>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</si>
  <si>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</si>
  <si>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</si>
  <si>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</si>
  <si>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</si>
  <si>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</si>
  <si>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</si>
  <si>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</si>
  <si>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</si>
  <si>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</si>
  <si>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</si>
  <si>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</si>
  <si>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</si>
  <si>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</si>
  <si>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</si>
  <si>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</si>
  <si>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</si>
  <si>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</si>
  <si>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</si>
  <si>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</si>
  <si>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</si>
  <si>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</si>
  <si>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</si>
  <si>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</si>
  <si>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</si>
  <si>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</si>
  <si>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</si>
  <si>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</si>
  <si>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</si>
  <si>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</si>
  <si>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</si>
  <si>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</si>
  <si>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</si>
  <si>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</si>
  <si>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</si>
  <si>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</si>
  <si>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</si>
  <si>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</si>
  <si>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</si>
  <si>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</si>
  <si>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</si>
  <si>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</si>
  <si>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</si>
  <si>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</si>
  <si>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</si>
  <si>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</si>
  <si>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</si>
  <si>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</si>
  <si>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</si>
  <si>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</si>
  <si>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</si>
  <si>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</si>
  <si>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</si>
  <si>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</si>
  <si>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</si>
  <si>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</si>
  <si>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</si>
  <si>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</si>
  <si>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</si>
  <si>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</si>
  <si>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</si>
  <si>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</si>
  <si>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</si>
  <si>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</si>
  <si>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</si>
  <si>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</si>
  <si>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</si>
  <si>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</si>
  <si>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</si>
  <si>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</si>
  <si>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</si>
  <si>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</si>
  <si>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</si>
  <si>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</si>
  <si>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</si>
  <si>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</si>
  <si>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</si>
  <si>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</si>
  <si>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</si>
  <si>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</si>
  <si>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</si>
  <si>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</si>
  <si>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</si>
  <si>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</si>
  <si>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</si>
  <si>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</si>
  <si>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</si>
  <si>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</si>
  <si>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</si>
  <si>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</si>
  <si>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</si>
  <si>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</si>
  <si>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</si>
  <si>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</si>
  <si>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</si>
  <si>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</si>
  <si>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</si>
  <si>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</si>
  <si>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</si>
  <si>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</si>
  <si>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</si>
  <si>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</si>
  <si>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</si>
  <si>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</si>
  <si>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</si>
  <si>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</si>
  <si>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</si>
  <si>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</si>
  <si>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</si>
  <si>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</si>
  <si>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</si>
  <si>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</si>
  <si>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</si>
  <si>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</si>
  <si>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</si>
  <si>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</si>
  <si>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</si>
  <si>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</si>
  <si>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</si>
  <si>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</si>
  <si>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</si>
  <si>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</si>
  <si>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</si>
  <si>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</si>
  <si>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</si>
  <si>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</si>
  <si>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</si>
  <si>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</si>
  <si>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</si>
  <si>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</si>
  <si>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</si>
  <si>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</si>
  <si>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</si>
  <si>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</si>
  <si>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</si>
  <si>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</si>
  <si>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</si>
  <si>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</si>
  <si>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</si>
  <si>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</si>
  <si>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</si>
  <si>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</si>
  <si>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</si>
  <si>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</si>
  <si>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</si>
  <si>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</si>
  <si>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</si>
  <si>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</si>
  <si>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</si>
  <si>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</si>
  <si>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</si>
  <si>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</si>
  <si>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</si>
  <si>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</si>
  <si>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</si>
  <si>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</si>
  <si>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</si>
  <si>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</si>
  <si>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</si>
  <si>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</si>
  <si>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</si>
  <si>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</si>
  <si>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</si>
  <si>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</si>
  <si>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</si>
  <si>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</si>
  <si>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</si>
  <si>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</si>
  <si>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</si>
  <si>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</si>
  <si>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</si>
  <si>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</si>
  <si>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</si>
  <si>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</si>
  <si>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</si>
  <si>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</si>
  <si>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</si>
  <si>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</si>
  <si>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</si>
  <si>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</si>
  <si>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</si>
  <si>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</si>
  <si>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</si>
  <si>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</si>
  <si>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</si>
  <si>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</si>
  <si>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</si>
  <si>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</si>
  <si>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</si>
  <si>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</si>
  <si>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</si>
  <si>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</si>
  <si>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</si>
  <si>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</si>
  <si>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</si>
  <si>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</si>
  <si>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</si>
  <si>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</si>
  <si>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</si>
  <si>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</si>
  <si>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</si>
  <si>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</si>
  <si>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</si>
  <si>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</si>
  <si>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</si>
  <si>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</si>
  <si>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</si>
  <si>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</si>
  <si>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</si>
  <si>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</si>
  <si>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</si>
  <si>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</si>
  <si>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</si>
  <si>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</si>
  <si>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</si>
  <si>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</si>
  <si>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</si>
  <si>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</si>
  <si>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</si>
  <si>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</si>
  <si>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</si>
  <si>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</si>
  <si>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</si>
  <si>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</si>
  <si>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</si>
  <si>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</si>
  <si>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</si>
  <si>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</si>
  <si>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</si>
  <si>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</si>
  <si>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</si>
  <si>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</si>
  <si>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</si>
  <si>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</si>
  <si>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</si>
  <si>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</si>
  <si>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</si>
  <si>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</si>
  <si>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</si>
  <si>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</si>
  <si>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</si>
  <si>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</si>
  <si>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</si>
  <si>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</si>
  <si>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</si>
  <si>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</si>
  <si>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</si>
  <si>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</si>
  <si>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</si>
  <si>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</si>
  <si>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</si>
  <si>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</si>
  <si>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</si>
  <si>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</si>
  <si>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</si>
  <si>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</si>
  <si>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</si>
  <si>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</si>
  <si>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</si>
  <si>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</si>
  <si>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</si>
  <si>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</si>
  <si>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</si>
  <si>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</si>
  <si>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</si>
  <si>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</si>
  <si>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</si>
  <si>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</si>
  <si>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</si>
  <si>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</si>
  <si>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</si>
  <si>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</si>
  <si>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</si>
  <si>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</si>
  <si>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</si>
  <si>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</si>
  <si>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</si>
  <si>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</si>
  <si>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</si>
  <si>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</si>
  <si>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</si>
  <si>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</si>
  <si>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</si>
  <si>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</si>
  <si>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</si>
  <si>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</si>
  <si>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</si>
  <si>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</si>
  <si>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</si>
  <si>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</si>
  <si>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</si>
  <si>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</si>
  <si>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</si>
  <si>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</si>
  <si>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</si>
  <si>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</si>
  <si>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</si>
  <si>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</si>
  <si>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</si>
  <si>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</si>
  <si>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</si>
  <si>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</si>
  <si>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</si>
  <si>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</si>
  <si>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</si>
  <si>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</si>
  <si>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</si>
  <si>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</si>
  <si>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</si>
  <si>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</si>
  <si>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</si>
  <si>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</si>
  <si>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</si>
  <si>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</si>
  <si>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</si>
  <si>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</si>
  <si>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</si>
  <si>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</si>
  <si>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</si>
  <si>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</si>
  <si>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</si>
  <si>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</si>
  <si>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</si>
  <si>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</si>
  <si>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</si>
  <si>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</si>
  <si>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</si>
  <si>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</si>
  <si>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</si>
  <si>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</si>
  <si>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</si>
  <si>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</si>
  <si>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</si>
  <si>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</si>
  <si>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</si>
  <si>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</si>
  <si>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</si>
  <si>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</si>
  <si>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</si>
  <si>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</si>
  <si>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</si>
  <si>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</si>
  <si>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</si>
  <si>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</si>
  <si>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</si>
  <si>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</si>
  <si>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</si>
  <si>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</si>
  <si>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</si>
  <si>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</si>
  <si>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</si>
  <si>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</si>
  <si>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</si>
  <si>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</si>
  <si>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</si>
  <si>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</si>
  <si>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</si>
  <si>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</si>
  <si>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</si>
  <si>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</si>
  <si>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</si>
  <si>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</si>
  <si>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</si>
  <si>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</si>
  <si>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</si>
  <si>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</si>
  <si>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</si>
  <si>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</si>
  <si>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</si>
  <si>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</si>
  <si>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</si>
  <si>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</si>
  <si>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</si>
  <si>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</si>
  <si>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</si>
  <si>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</si>
  <si>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</si>
  <si>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</si>
  <si>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</si>
  <si>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</si>
  <si>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</si>
  <si>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</si>
  <si>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</si>
  <si>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</si>
  <si>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</si>
  <si>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</si>
  <si>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</si>
  <si>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</si>
  <si>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</si>
  <si>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</si>
  <si>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</si>
  <si>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</si>
  <si>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</si>
  <si>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</si>
  <si>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</si>
  <si>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</si>
  <si>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</si>
  <si>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</si>
  <si>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</si>
  <si>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</si>
  <si>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</si>
  <si>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</si>
  <si>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</si>
  <si>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</si>
  <si>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</si>
  <si>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</si>
  <si>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</si>
  <si>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</si>
  <si>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</si>
  <si>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</si>
  <si>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</si>
  <si>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</si>
  <si>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</si>
  <si>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</si>
  <si>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</si>
  <si>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</si>
  <si>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</si>
  <si>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</si>
  <si>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</si>
  <si>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</si>
  <si>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</si>
  <si>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</si>
  <si>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</si>
  <si>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</si>
  <si>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</si>
  <si>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</si>
  <si>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</si>
  <si>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</si>
  <si>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</si>
  <si>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</si>
  <si>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</si>
  <si>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</si>
  <si>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</si>
  <si>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</si>
  <si>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</si>
  <si>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</si>
  <si>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</si>
  <si>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</si>
  <si>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</si>
  <si>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</si>
  <si>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</si>
  <si>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</si>
  <si>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</si>
  <si>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</si>
  <si>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</si>
  <si>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</si>
  <si>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</si>
  <si>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</si>
  <si>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</si>
  <si>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</si>
  <si>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</si>
  <si>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</si>
  <si>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</si>
  <si>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</si>
  <si>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</si>
  <si>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</si>
  <si>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</si>
  <si>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</si>
  <si>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</si>
  <si>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</si>
  <si>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</si>
  <si>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</si>
  <si>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</si>
  <si>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</si>
  <si>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</si>
  <si>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</si>
  <si>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</si>
  <si>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</si>
  <si>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</si>
  <si>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</si>
  <si>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</si>
  <si>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</si>
  <si>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</si>
  <si>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</si>
  <si>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</si>
  <si>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</si>
  <si>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</si>
  <si>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</si>
  <si>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</si>
  <si>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</si>
  <si>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</si>
  <si>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</si>
  <si>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</si>
  <si>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</si>
  <si>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</si>
  <si>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</si>
  <si>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</si>
  <si>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</si>
  <si>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</si>
  <si>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</si>
  <si>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</si>
  <si>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</si>
  <si>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</si>
  <si>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</si>
  <si>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</si>
  <si>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</si>
  <si>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</si>
  <si>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</si>
  <si>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</si>
  <si>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</si>
  <si>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</si>
  <si>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</si>
  <si>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</si>
  <si>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</si>
  <si>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</si>
  <si>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</si>
  <si>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</si>
  <si>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</si>
  <si>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</si>
  <si>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</si>
  <si>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</si>
  <si>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</si>
  <si>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</si>
  <si>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</si>
  <si>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</si>
  <si>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</si>
  <si>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</si>
  <si>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</si>
  <si>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</si>
  <si>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</si>
  <si>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</si>
  <si>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</si>
  <si>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</si>
  <si>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</si>
  <si>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</si>
  <si>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</si>
  <si>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</si>
  <si>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</si>
  <si>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</si>
  <si>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</si>
  <si>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</si>
  <si>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</si>
  <si>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</si>
  <si>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</si>
  <si>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</si>
  <si>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</si>
  <si>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</si>
  <si>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</si>
  <si>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</si>
  <si>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</si>
  <si>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</si>
  <si>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</si>
  <si>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</si>
  <si>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</si>
  <si>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</si>
  <si>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</si>
  <si>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</si>
  <si>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</si>
  <si>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</si>
  <si>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</si>
  <si>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</si>
  <si>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</si>
  <si>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</si>
  <si>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</si>
  <si>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</si>
  <si>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</si>
  <si>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</si>
  <si>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</si>
  <si>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</si>
  <si>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</si>
  <si>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</si>
  <si>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</si>
  <si>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</si>
  <si>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</si>
  <si>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</si>
  <si>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</si>
  <si>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</si>
  <si>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</si>
  <si>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</si>
  <si>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</si>
  <si>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</si>
  <si>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</si>
  <si>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</si>
  <si>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</si>
  <si>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</si>
  <si>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</si>
  <si>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</si>
  <si>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</si>
  <si>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</si>
  <si>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</si>
  <si>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</si>
  <si>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</si>
  <si>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</si>
  <si>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</si>
  <si>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</si>
  <si>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</si>
  <si>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</si>
  <si>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</si>
  <si>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</si>
  <si>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</si>
  <si>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</si>
  <si>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</si>
  <si>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</si>
  <si>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</si>
  <si>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</si>
  <si>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</si>
  <si>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</si>
  <si>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</si>
  <si>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</si>
  <si>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</si>
  <si>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</si>
  <si>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</si>
  <si>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</si>
  <si>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</si>
  <si>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</si>
  <si>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</si>
  <si>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</si>
  <si>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</si>
  <si>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</si>
  <si>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</si>
  <si>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</si>
  <si>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</si>
  <si>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</si>
  <si>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</si>
  <si>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</si>
  <si>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</si>
  <si>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</si>
  <si>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</si>
  <si>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</si>
  <si>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</si>
  <si>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</si>
  <si>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</si>
  <si>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</si>
  <si>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</si>
  <si>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</si>
  <si>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</si>
  <si>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</si>
  <si>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</si>
  <si>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</si>
  <si>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</si>
  <si>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</si>
  <si>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</si>
  <si>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</si>
  <si>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</si>
  <si>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</si>
  <si>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</si>
  <si>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</si>
  <si>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</si>
  <si>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</si>
  <si>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</si>
  <si>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</si>
  <si>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</si>
  <si>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</si>
  <si>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</si>
  <si>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</si>
  <si>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</si>
  <si>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</si>
  <si>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</si>
  <si>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</si>
  <si>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</si>
  <si>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</si>
  <si>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</si>
  <si>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</si>
  <si>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</si>
  <si>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</si>
  <si>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</si>
  <si>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</si>
  <si>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</si>
  <si>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</si>
  <si>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</si>
  <si>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</si>
  <si>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</si>
  <si>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</si>
  <si>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</si>
  <si>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</si>
  <si>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</si>
  <si>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</si>
  <si>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</si>
  <si>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</si>
  <si>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</si>
  <si>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</si>
  <si>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</si>
  <si>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</si>
  <si>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</si>
  <si>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</si>
  <si>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</si>
  <si>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</si>
  <si>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</si>
  <si>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</si>
  <si>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</si>
  <si>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</si>
  <si>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</si>
  <si>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</si>
  <si>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</si>
  <si>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</si>
  <si>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</si>
  <si>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</si>
  <si>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</si>
  <si>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</si>
  <si>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</si>
  <si>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</si>
  <si>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</si>
  <si>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</si>
  <si>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</si>
  <si>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</si>
  <si>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</si>
  <si>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</si>
  <si>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</si>
  <si>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</si>
  <si>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</si>
  <si>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</si>
  <si>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</si>
  <si>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</si>
  <si>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</si>
  <si>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</si>
  <si>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</si>
  <si>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</si>
  <si>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</si>
  <si>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</si>
  <si>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</si>
  <si>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</si>
  <si>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</si>
  <si>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</si>
  <si>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</si>
  <si>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</si>
  <si>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</si>
  <si>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</si>
  <si>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</si>
  <si>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</si>
  <si>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</si>
  <si>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</si>
  <si>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</si>
  <si>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</si>
  <si>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</si>
  <si>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</si>
  <si>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</si>
  <si>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</si>
  <si>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</si>
  <si>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</si>
  <si>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</si>
  <si>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</si>
  <si>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</si>
  <si>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</si>
  <si>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</si>
  <si>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</si>
  <si>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</si>
  <si>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</si>
  <si>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</si>
  <si>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</si>
  <si>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</si>
  <si>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</si>
  <si>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</si>
  <si>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</si>
  <si>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</si>
  <si>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</si>
  <si>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</si>
  <si>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</si>
  <si>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</si>
  <si>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</si>
  <si>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</si>
  <si>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</si>
  <si>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</si>
  <si>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</si>
  <si>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</si>
  <si>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</si>
  <si>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</si>
  <si>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</si>
  <si>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</si>
  <si>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</si>
  <si>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</si>
  <si>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</si>
  <si>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</si>
  <si>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</si>
  <si>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</si>
  <si>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</si>
  <si>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</si>
  <si>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</si>
  <si>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</si>
  <si>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</si>
  <si>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</si>
  <si>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</si>
  <si>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</si>
  <si>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</si>
  <si>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</si>
  <si>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</si>
  <si>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</si>
  <si>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</si>
  <si>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</si>
  <si>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</si>
  <si>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</si>
  <si>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</si>
  <si>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</si>
  <si>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</si>
  <si>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</si>
  <si>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</si>
  <si>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</si>
  <si>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</si>
  <si>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</si>
  <si>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</si>
  <si>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</si>
  <si>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</si>
  <si>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</si>
  <si>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</si>
  <si>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</si>
  <si>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</si>
  <si>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</si>
  <si>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</si>
  <si>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</si>
  <si>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</si>
  <si>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</si>
  <si>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</si>
  <si>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</si>
  <si>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</si>
  <si>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</si>
  <si>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</si>
  <si>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</si>
  <si>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</si>
  <si>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</si>
  <si>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</si>
  <si>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</si>
  <si>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</si>
  <si>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</si>
  <si>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</si>
  <si>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</si>
  <si>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</si>
  <si>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</si>
  <si>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</si>
  <si>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</si>
  <si>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</si>
  <si>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</si>
  <si>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</si>
  <si>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</si>
  <si>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</si>
  <si>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</si>
  <si>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</si>
  <si>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</si>
  <si>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</si>
  <si>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</si>
  <si>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</si>
  <si>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</si>
  <si>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</si>
  <si>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</si>
  <si>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</si>
  <si>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</si>
  <si>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</si>
  <si>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</si>
  <si>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</si>
  <si>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</si>
  <si>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</si>
  <si>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</si>
  <si>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</si>
  <si>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</si>
  <si>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</si>
  <si>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</si>
  <si>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</si>
  <si>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</si>
  <si>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</si>
  <si>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</si>
  <si>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</si>
  <si>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</si>
  <si>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</si>
  <si>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</si>
  <si>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</si>
  <si>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</si>
  <si>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</si>
  <si>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</si>
  <si>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</si>
  <si>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</si>
  <si>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</si>
  <si>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</si>
  <si>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</si>
  <si>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</si>
  <si>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</si>
  <si>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</si>
  <si>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</si>
  <si>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</si>
  <si>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</si>
  <si>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</si>
  <si>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</si>
  <si>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</si>
  <si>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</si>
  <si>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</si>
  <si>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</si>
  <si>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</si>
  <si>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</si>
  <si>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</si>
  <si>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</si>
  <si>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</si>
  <si>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</si>
  <si>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</si>
  <si>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</si>
  <si>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</si>
  <si>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</si>
  <si>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</si>
  <si>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</si>
  <si>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</si>
  <si>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</si>
  <si>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</si>
  <si>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</si>
  <si>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</si>
  <si>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</si>
  <si>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</si>
  <si>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</si>
  <si>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</si>
  <si>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</si>
  <si>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</si>
  <si>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</si>
  <si>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</si>
  <si>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</si>
  <si>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</si>
  <si>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</si>
  <si>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</si>
  <si>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</si>
  <si>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</si>
  <si>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</si>
  <si>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</si>
  <si>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</si>
  <si>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</si>
  <si>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</si>
  <si>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</si>
  <si>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</si>
  <si>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</si>
  <si>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</si>
  <si>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</si>
  <si>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</si>
  <si>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</si>
  <si>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</si>
  <si>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</si>
  <si>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</si>
  <si>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</si>
  <si>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</si>
  <si>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</si>
  <si>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</si>
  <si>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</si>
  <si>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</si>
  <si>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</si>
  <si>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</si>
  <si>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</si>
  <si>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</si>
  <si>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</si>
  <si>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</si>
  <si>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</si>
  <si>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</si>
  <si>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</si>
  <si>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</si>
  <si>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</si>
  <si>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</si>
  <si>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</si>
  <si>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</si>
  <si>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</si>
  <si>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</si>
  <si>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</si>
  <si>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</si>
  <si>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</si>
  <si>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</si>
  <si>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</si>
  <si>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</si>
  <si>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</si>
  <si>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</si>
  <si>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</si>
  <si>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</si>
  <si>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</si>
  <si>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</si>
  <si>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</si>
  <si>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</si>
  <si>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</si>
  <si>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</si>
  <si>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</si>
  <si>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</si>
  <si>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</si>
  <si>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</si>
  <si>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</si>
  <si>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</si>
  <si>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</si>
  <si>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</si>
  <si>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</si>
  <si>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</si>
  <si>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</si>
  <si>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</si>
  <si>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</si>
  <si>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</si>
  <si>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</si>
  <si>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</si>
  <si>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</si>
  <si>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</si>
  <si>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</si>
  <si>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</si>
  <si>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</si>
  <si>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</si>
  <si>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</si>
  <si>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</si>
  <si>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</si>
  <si>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</si>
  <si>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</si>
  <si>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</si>
  <si>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</si>
  <si>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</si>
  <si>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</si>
  <si>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</si>
  <si>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</si>
  <si>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</si>
  <si>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</si>
  <si>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</si>
  <si>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</si>
  <si>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</si>
  <si>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</si>
  <si>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</si>
  <si>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</si>
  <si>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</si>
  <si>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</si>
  <si>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</si>
  <si>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</si>
  <si>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</si>
  <si>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</si>
  <si>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</si>
  <si>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</si>
  <si>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</si>
  <si>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</si>
  <si>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</si>
  <si>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</si>
  <si>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</si>
  <si>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</si>
  <si>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</si>
  <si>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</si>
  <si>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</si>
  <si>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</si>
  <si>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</si>
  <si>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</si>
  <si>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</si>
  <si>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</si>
  <si>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</si>
  <si>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</si>
  <si>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</si>
  <si>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</si>
  <si>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</si>
  <si>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</si>
  <si>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</si>
  <si>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</si>
  <si>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</si>
  <si>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</si>
  <si>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</si>
  <si>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</si>
  <si>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</si>
  <si>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</si>
  <si>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</si>
  <si>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</si>
  <si>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</si>
  <si>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</si>
  <si>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</si>
  <si>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</si>
  <si>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</si>
  <si>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</si>
  <si>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</si>
  <si>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</si>
  <si>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</si>
  <si>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</si>
  <si>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</si>
  <si>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</si>
  <si>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</si>
  <si>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</si>
  <si>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</si>
  <si>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</si>
  <si>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</si>
  <si>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</si>
  <si>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</si>
  <si>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</si>
  <si>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</si>
  <si>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</si>
  <si>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</si>
  <si>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</si>
  <si>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</si>
  <si>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</si>
  <si>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</si>
  <si>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</si>
  <si>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</si>
  <si>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</si>
  <si>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</si>
  <si>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</si>
  <si>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</si>
  <si>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</si>
  <si>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</si>
  <si>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</si>
  <si>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</si>
  <si>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</si>
  <si>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</si>
  <si>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</si>
  <si>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</si>
  <si>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</si>
  <si>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</si>
  <si>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</si>
  <si>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</si>
  <si>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</si>
  <si>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</si>
  <si>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</si>
  <si>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</si>
  <si>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</si>
  <si>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</si>
  <si>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</si>
  <si>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</si>
  <si>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</si>
  <si>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</si>
  <si>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</si>
  <si>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</si>
  <si>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</si>
  <si>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</si>
  <si>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</si>
  <si>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</si>
  <si>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</si>
  <si>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</si>
  <si>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</si>
  <si>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</si>
  <si>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</si>
  <si>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</si>
  <si>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</si>
  <si>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</si>
  <si>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</si>
  <si>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</si>
  <si>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</si>
  <si>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</si>
  <si>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</si>
  <si>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</si>
  <si>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</si>
  <si>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</si>
  <si>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</si>
  <si>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</si>
  <si>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</si>
  <si>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</si>
  <si>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</si>
  <si>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</si>
  <si>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</si>
  <si>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</si>
  <si>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</si>
  <si>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</si>
  <si>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</si>
  <si>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</si>
  <si>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</si>
  <si>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</si>
  <si>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</si>
  <si>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</si>
  <si>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</si>
  <si>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</si>
  <si>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</si>
  <si>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</si>
  <si>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</si>
  <si>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</si>
  <si>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</si>
  <si>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</si>
  <si>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</si>
  <si>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</si>
  <si>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</si>
  <si>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</si>
  <si>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</si>
  <si>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</si>
  <si>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</si>
  <si>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</si>
  <si>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</si>
  <si>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</si>
  <si>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</si>
  <si>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</si>
  <si>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</si>
  <si>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</si>
  <si>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</si>
  <si>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</si>
  <si>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</si>
  <si>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</si>
  <si>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</si>
  <si>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</si>
  <si>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</si>
  <si>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</si>
  <si>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</si>
  <si>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</si>
  <si>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</si>
  <si>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</si>
  <si>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</si>
  <si>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</si>
  <si>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</si>
  <si>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</si>
  <si>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</si>
  <si>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</si>
  <si>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</si>
  <si>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</si>
  <si>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</si>
  <si>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</si>
  <si>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</si>
  <si>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</si>
  <si>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</si>
  <si>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</si>
  <si>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</si>
  <si>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</si>
  <si>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</si>
  <si>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</si>
  <si>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</si>
  <si>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</si>
  <si>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</si>
  <si>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</si>
  <si>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</si>
  <si>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</si>
  <si>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</si>
  <si>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</si>
  <si>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</si>
  <si>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</si>
  <si>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</si>
  <si>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</si>
  <si>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</si>
  <si>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</si>
  <si>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</si>
  <si>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</si>
  <si>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</si>
  <si>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</si>
  <si>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</si>
  <si>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</si>
  <si>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</si>
  <si>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</si>
  <si>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</si>
  <si>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</si>
  <si>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</si>
  <si>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</si>
  <si>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</si>
  <si>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</si>
  <si>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</si>
  <si>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</si>
  <si>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</si>
  <si>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</si>
  <si>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</si>
  <si>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</si>
  <si>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</si>
  <si>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</si>
  <si>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</si>
  <si>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</si>
  <si>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</si>
  <si>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</si>
  <si>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</si>
  <si>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</si>
  <si>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</si>
  <si>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</si>
  <si>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</si>
  <si>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</si>
  <si>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</si>
  <si>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</si>
  <si>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</si>
  <si>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</si>
  <si>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</si>
  <si>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</si>
  <si>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</si>
  <si>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</si>
  <si>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</si>
  <si>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</si>
  <si>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</si>
  <si>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</si>
  <si>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</si>
  <si>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</si>
  <si>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</si>
  <si>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</si>
  <si>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</si>
  <si>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</si>
  <si>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</si>
  <si>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</si>
  <si>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</si>
  <si>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</si>
  <si>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</si>
  <si>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</si>
  <si>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</si>
  <si>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</si>
  <si>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</si>
  <si>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</si>
  <si>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</si>
  <si>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</si>
  <si>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</si>
  <si>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</si>
  <si>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</si>
  <si>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</si>
  <si>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</si>
  <si>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</si>
  <si>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</si>
  <si>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</si>
  <si>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</si>
  <si>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</si>
  <si>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</si>
  <si>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</si>
  <si>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</si>
  <si>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</si>
  <si>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</si>
  <si>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</si>
  <si>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</si>
  <si>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</si>
  <si>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</si>
  <si>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</si>
  <si>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</si>
  <si>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</si>
  <si>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</si>
  <si>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</si>
  <si>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</si>
  <si>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</si>
  <si>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</si>
  <si>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</si>
  <si>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</si>
  <si>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</si>
  <si>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</si>
  <si>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</si>
  <si>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</si>
  <si>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</si>
  <si>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</si>
  <si>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</si>
  <si>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</si>
  <si>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</si>
  <si>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</si>
  <si>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</si>
  <si>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</si>
  <si>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</si>
  <si>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</si>
  <si>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</si>
  <si>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</si>
  <si>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</si>
  <si>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</si>
  <si>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</si>
  <si>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</si>
  <si>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</si>
  <si>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</si>
  <si>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</si>
  <si>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</si>
  <si>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</si>
  <si>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</si>
  <si>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</si>
  <si>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</si>
  <si>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</si>
  <si>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</si>
  <si>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</si>
  <si>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</si>
  <si>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</si>
  <si>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</si>
  <si>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</si>
  <si>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</si>
  <si>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</si>
  <si>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</si>
  <si>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</si>
  <si>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</si>
  <si>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</si>
  <si>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</si>
  <si>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</si>
  <si>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</si>
  <si>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</si>
  <si>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</si>
  <si>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</si>
  <si>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</si>
  <si>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</si>
  <si>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</si>
  <si>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</si>
  <si>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</si>
  <si>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</si>
  <si>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</si>
  <si>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</si>
  <si>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</si>
  <si>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</si>
  <si>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</si>
  <si>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</si>
  <si>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</si>
  <si>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</si>
  <si>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</si>
  <si>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</si>
  <si>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</si>
  <si>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</si>
  <si>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</si>
  <si>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</si>
  <si>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</si>
  <si>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</si>
  <si>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</si>
  <si>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</si>
  <si>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</si>
  <si>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</si>
  <si>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</si>
  <si>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</si>
  <si>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</si>
  <si>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</si>
  <si>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</si>
  <si>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</si>
  <si>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</si>
  <si>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</si>
  <si>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</si>
  <si>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</si>
  <si>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</si>
  <si>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</si>
  <si>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</si>
  <si>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</si>
  <si>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</si>
  <si>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</si>
  <si>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</si>
  <si>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</si>
  <si>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</si>
  <si>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</si>
  <si>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</si>
  <si>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</si>
  <si>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</si>
  <si>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</si>
  <si>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</si>
  <si>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</si>
  <si>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</si>
  <si>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</si>
  <si>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</si>
  <si>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</si>
  <si>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</si>
  <si>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</si>
  <si>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</si>
  <si>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</si>
  <si>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</si>
  <si>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</si>
  <si>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</si>
  <si>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</si>
  <si>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</si>
  <si>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</si>
  <si>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</si>
  <si>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</si>
  <si>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</si>
  <si>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</si>
  <si>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</si>
  <si>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</si>
  <si>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</si>
  <si>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</si>
  <si>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</si>
  <si>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</si>
  <si>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</si>
  <si>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</si>
  <si>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</si>
  <si>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</si>
  <si>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</si>
  <si>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</si>
  <si>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</si>
  <si>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</si>
  <si>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</si>
  <si>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</si>
  <si>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</si>
  <si>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</si>
  <si>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</si>
  <si>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</si>
  <si>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</si>
  <si>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</si>
  <si>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</si>
  <si>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</si>
  <si>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</si>
  <si>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</si>
  <si>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</si>
  <si>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</si>
  <si>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</si>
  <si>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</si>
  <si>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</si>
  <si>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</si>
  <si>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</si>
  <si>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</si>
  <si>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</si>
  <si>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</si>
  <si>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</si>
  <si>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</si>
  <si>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</si>
  <si>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</si>
  <si>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</si>
  <si>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</si>
  <si>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</si>
  <si>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</si>
  <si>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</si>
  <si>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</si>
  <si>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</si>
  <si>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</si>
  <si>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</si>
  <si>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</si>
  <si>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</si>
  <si>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</si>
  <si>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</si>
  <si>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</si>
  <si>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</si>
  <si>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</si>
  <si>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</si>
  <si>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</si>
  <si>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</si>
  <si>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</si>
  <si>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</si>
  <si>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</si>
  <si>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</si>
  <si>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</si>
  <si>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</si>
  <si>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</si>
  <si>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</si>
  <si>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</si>
  <si>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</si>
  <si>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</si>
  <si>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</si>
  <si>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</si>
  <si>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</si>
  <si>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</si>
  <si>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</si>
  <si>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</si>
  <si>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</si>
  <si>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</si>
  <si>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</si>
  <si>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</si>
  <si>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</si>
  <si>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</si>
  <si>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</si>
  <si>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</si>
  <si>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</si>
  <si>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</si>
  <si>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</si>
  <si>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</si>
  <si>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</si>
  <si>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</si>
  <si>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</si>
  <si>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</si>
  <si>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</si>
  <si>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</si>
  <si>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</si>
  <si>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</si>
  <si>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</si>
  <si>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</si>
  <si>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</si>
  <si>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</si>
  <si>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</si>
  <si>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</si>
  <si>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</si>
  <si>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</si>
  <si>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</si>
  <si>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</si>
  <si>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</si>
  <si>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</si>
  <si>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</si>
  <si>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</si>
  <si>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</si>
  <si>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</si>
  <si>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</si>
  <si>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</si>
  <si>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</si>
  <si>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</si>
  <si>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</si>
  <si>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</si>
  <si>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</si>
  <si>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</si>
  <si>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</si>
  <si>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</si>
  <si>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</si>
  <si>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</si>
  <si>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</si>
  <si>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</si>
  <si>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</si>
  <si>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</si>
  <si>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</si>
  <si>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</si>
  <si>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</si>
  <si>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</si>
  <si>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</si>
  <si>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</si>
  <si>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</si>
  <si>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</si>
  <si>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</si>
  <si>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</si>
  <si>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</si>
  <si>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</si>
  <si>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</si>
  <si>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</si>
  <si>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</si>
  <si>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</si>
  <si>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</si>
  <si>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</si>
  <si>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</si>
  <si>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</si>
  <si>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</si>
  <si>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</si>
  <si>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</si>
  <si>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</si>
  <si>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</si>
  <si>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</si>
  <si>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</si>
  <si>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</si>
  <si>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</si>
  <si>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</si>
  <si>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</si>
  <si>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</si>
  <si>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</si>
  <si>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</si>
  <si>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</si>
  <si>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</si>
  <si>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</si>
  <si>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</si>
  <si>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</si>
  <si>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</si>
  <si>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</si>
  <si>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</si>
  <si>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</si>
  <si>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</si>
  <si>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</si>
  <si>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</si>
  <si>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</si>
  <si>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</si>
  <si>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</si>
  <si>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</si>
  <si>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</si>
  <si>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</si>
  <si>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</si>
  <si>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</si>
  <si>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</si>
  <si>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</si>
  <si>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</si>
  <si>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</si>
  <si>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</si>
  <si>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</si>
  <si>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</si>
  <si>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</si>
  <si>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</si>
  <si>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</si>
  <si>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</si>
  <si>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</si>
  <si>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</si>
  <si>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</si>
  <si>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</si>
  <si>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</si>
  <si>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</si>
  <si>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</si>
  <si>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</si>
  <si>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</si>
  <si>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</si>
  <si>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</si>
  <si>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</si>
  <si>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</si>
  <si>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</si>
  <si>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</si>
  <si>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</si>
  <si>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</si>
  <si>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</si>
  <si>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</si>
  <si>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</si>
  <si>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</si>
  <si>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</si>
  <si>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</si>
  <si>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</si>
  <si>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</si>
  <si>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</si>
  <si>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</si>
  <si>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</si>
  <si>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</si>
  <si>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</si>
  <si>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</si>
  <si>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</si>
  <si>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</si>
  <si>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</si>
  <si>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</si>
  <si>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</si>
  <si>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</si>
  <si>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</si>
  <si>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</si>
  <si>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</si>
  <si>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</si>
  <si>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</si>
  <si>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</si>
  <si>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</si>
  <si>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</si>
  <si>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</si>
  <si>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</si>
  <si>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</si>
  <si>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</si>
  <si>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</si>
  <si>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</si>
  <si>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</si>
  <si>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</si>
  <si>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</si>
  <si>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</si>
  <si>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</si>
  <si>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</si>
  <si>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</si>
  <si>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</si>
  <si>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</si>
  <si>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</si>
  <si>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</si>
  <si>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</si>
  <si>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</si>
  <si>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</si>
  <si>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</si>
  <si>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</si>
  <si>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</si>
  <si>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</si>
  <si>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</si>
  <si>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</si>
  <si>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</si>
  <si>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</si>
  <si>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</si>
  <si>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</si>
  <si>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</si>
  <si>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</si>
  <si>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</si>
  <si>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</si>
  <si>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</si>
  <si>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</si>
  <si>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</si>
  <si>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</si>
  <si>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</si>
  <si>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</si>
  <si>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</si>
  <si>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</si>
  <si>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</si>
  <si>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</si>
  <si>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</si>
  <si>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</si>
  <si>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</si>
  <si>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</si>
  <si>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</si>
  <si>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</si>
  <si>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</si>
  <si>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</si>
  <si>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</si>
  <si>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</si>
  <si>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</si>
  <si>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</si>
  <si>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</si>
  <si>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</si>
  <si>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</si>
  <si>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</si>
  <si>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</si>
  <si>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</si>
  <si>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</si>
  <si>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</si>
  <si>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</si>
  <si>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</si>
  <si>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</si>
  <si>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</si>
  <si>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</si>
  <si>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</si>
  <si>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</si>
  <si>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</si>
  <si>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</si>
  <si>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</si>
  <si>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</si>
  <si>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</si>
  <si>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</si>
  <si>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</si>
  <si>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</si>
  <si>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</si>
  <si>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</si>
  <si>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</si>
  <si>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</si>
  <si>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</si>
  <si>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</si>
  <si>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</si>
  <si>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</si>
  <si>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</si>
  <si>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</si>
  <si>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</si>
  <si>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</si>
  <si>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</si>
  <si>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</si>
  <si>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</si>
  <si>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</si>
  <si>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</si>
  <si>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</si>
  <si>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</si>
  <si>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</si>
  <si>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</si>
  <si>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</si>
  <si>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</si>
  <si>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</si>
  <si>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</si>
  <si>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</si>
  <si>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</si>
  <si>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</si>
  <si>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</si>
  <si>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</si>
  <si>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</si>
  <si>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</si>
  <si>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</si>
  <si>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</si>
  <si>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</si>
  <si>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</si>
  <si>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</si>
  <si>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</si>
  <si>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</si>
  <si>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</si>
  <si>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</si>
  <si>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</si>
  <si>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</si>
  <si>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</si>
  <si>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</si>
  <si>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</si>
  <si>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</si>
  <si>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</si>
  <si>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</si>
  <si>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</si>
  <si>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</si>
  <si>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</si>
  <si>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</si>
  <si>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</si>
  <si>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</si>
  <si>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</si>
  <si>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</si>
  <si>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</si>
  <si>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</si>
  <si>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</si>
  <si>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</si>
  <si>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</si>
  <si>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</si>
  <si>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</si>
  <si>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</si>
  <si>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</si>
  <si>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</si>
  <si>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</si>
  <si>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</si>
  <si>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</si>
  <si>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</si>
  <si>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</si>
  <si>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</si>
  <si>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</si>
  <si>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</si>
  <si>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</si>
  <si>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</si>
  <si>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</si>
  <si>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</si>
  <si>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</si>
  <si>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</si>
  <si>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</si>
  <si>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</si>
  <si>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</si>
  <si>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</si>
  <si>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</si>
  <si>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</si>
  <si>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</si>
  <si>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</si>
  <si>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</si>
  <si>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</si>
  <si>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</si>
  <si>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</si>
  <si>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</si>
  <si>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</si>
  <si>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</si>
  <si>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</si>
  <si>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</si>
  <si>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</si>
  <si>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</si>
  <si>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</si>
  <si>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</si>
  <si>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</si>
  <si>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</si>
  <si>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</si>
  <si>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</si>
  <si>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</si>
  <si>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</si>
  <si>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</si>
  <si>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</si>
  <si>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</si>
  <si>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</si>
  <si>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</si>
  <si>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</si>
  <si>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</si>
  <si>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</si>
  <si>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</si>
  <si>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</si>
  <si>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</si>
  <si>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</si>
  <si>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</si>
  <si>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</si>
  <si>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</si>
  <si>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</si>
  <si>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</si>
  <si>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</si>
  <si>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</si>
  <si>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</si>
  <si>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</si>
  <si>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</si>
  <si>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</si>
  <si>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</si>
  <si>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</si>
  <si>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</si>
  <si>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</si>
  <si>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</si>
  <si>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</si>
  <si>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</si>
  <si>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</si>
  <si>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</si>
  <si>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</si>
  <si>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</si>
  <si>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</si>
  <si>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</si>
  <si>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</si>
  <si>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</si>
  <si>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</si>
  <si>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</si>
  <si>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</si>
  <si>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</si>
  <si>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</si>
  <si>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</si>
  <si>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</si>
  <si>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</si>
  <si>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</si>
  <si>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</si>
  <si>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</si>
  <si>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</si>
  <si>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</si>
  <si>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</si>
  <si>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</si>
  <si>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</si>
  <si>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</si>
  <si>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</si>
  <si>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</si>
  <si>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</si>
  <si>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</si>
  <si>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</si>
  <si>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</si>
  <si>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</si>
  <si>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</si>
  <si>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</si>
  <si>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</si>
  <si>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</si>
  <si>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</si>
  <si>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</si>
  <si>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</si>
  <si>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</si>
  <si>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</si>
  <si>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</si>
  <si>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</si>
  <si>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</si>
  <si>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</si>
  <si>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</si>
  <si>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</si>
  <si>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</si>
  <si>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</si>
  <si>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</si>
  <si>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</si>
  <si>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</si>
  <si>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</si>
  <si>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</si>
  <si>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</si>
  <si>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</si>
  <si>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</si>
  <si>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</si>
  <si>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</si>
  <si>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</si>
  <si>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</si>
  <si>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</si>
  <si>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</si>
  <si>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</si>
  <si>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</si>
  <si>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</si>
  <si>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</si>
  <si>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</si>
  <si>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</si>
  <si>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</si>
  <si>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</si>
  <si>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</si>
  <si>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</si>
  <si>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</si>
  <si>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</si>
  <si>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</si>
  <si>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</si>
  <si>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</si>
  <si>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</si>
  <si>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</si>
  <si>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</si>
  <si>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</si>
  <si>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</si>
  <si>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</si>
  <si>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</si>
  <si>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</si>
  <si>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</si>
  <si>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</si>
  <si>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</si>
  <si>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</si>
  <si>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</si>
  <si>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</si>
  <si>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</si>
  <si>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</si>
  <si>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</si>
  <si>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</si>
  <si>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</si>
  <si>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</si>
  <si>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</si>
  <si>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</si>
  <si>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</si>
  <si>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</si>
  <si>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</si>
  <si>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</si>
  <si>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</si>
  <si>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</si>
  <si>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</si>
  <si>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</si>
  <si>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</si>
  <si>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</si>
  <si>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</si>
  <si>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</si>
  <si>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</si>
  <si>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</si>
  <si>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</si>
  <si>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</si>
  <si>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</si>
  <si>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</si>
  <si>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</si>
  <si>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</si>
  <si>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</si>
  <si>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</si>
  <si>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</si>
  <si>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</si>
  <si>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</si>
  <si>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</si>
  <si>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</si>
  <si>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</si>
  <si>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</si>
  <si>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</si>
  <si>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</si>
  <si>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</si>
  <si>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</si>
  <si>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</si>
  <si>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</si>
  <si>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</si>
  <si>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</si>
  <si>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</si>
  <si>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</si>
  <si>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</si>
  <si>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</si>
  <si>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</si>
  <si>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</si>
  <si>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</si>
  <si>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</si>
  <si>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</si>
  <si>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</si>
  <si>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</si>
  <si>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</si>
  <si>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</si>
  <si>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</si>
  <si>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</si>
  <si>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</si>
  <si>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</si>
  <si>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</si>
  <si>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</si>
  <si>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</si>
  <si>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</si>
  <si>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</si>
  <si>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</si>
  <si>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</si>
  <si>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</si>
  <si>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</si>
  <si>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</si>
  <si>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</si>
  <si>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</si>
  <si>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</si>
  <si>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</si>
  <si>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</si>
  <si>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</si>
  <si>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</si>
  <si>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</si>
  <si>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</si>
  <si>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</si>
  <si>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</si>
  <si>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</si>
  <si>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</si>
  <si>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</si>
  <si>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</si>
  <si>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</si>
  <si>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</si>
  <si>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</si>
  <si>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</si>
  <si>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</si>
  <si>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</si>
  <si>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</si>
  <si>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</si>
  <si>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</si>
  <si>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</si>
  <si>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</si>
  <si>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</si>
  <si>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</si>
  <si>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</si>
  <si>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</si>
  <si>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</si>
  <si>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</si>
  <si>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</si>
  <si>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</si>
  <si>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</si>
  <si>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</si>
  <si>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</si>
  <si>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</si>
  <si>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</si>
  <si>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</si>
  <si>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</si>
  <si>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</si>
  <si>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</si>
  <si>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</si>
  <si>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</si>
  <si>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</si>
  <si>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</si>
  <si>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</si>
  <si>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</si>
  <si>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</si>
  <si>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</si>
  <si>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</si>
  <si>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</si>
  <si>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</si>
  <si>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</si>
  <si>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</si>
  <si>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</si>
  <si>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</si>
  <si>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</si>
  <si>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</si>
  <si>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</si>
  <si>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</si>
  <si>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</si>
  <si>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</si>
  <si>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</si>
  <si>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</si>
  <si>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</si>
  <si>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</si>
  <si>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</si>
  <si>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</si>
  <si>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</si>
  <si>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</si>
  <si>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</si>
  <si>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</si>
  <si>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</si>
  <si>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</si>
  <si>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</si>
  <si>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</si>
  <si>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</si>
  <si>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</si>
  <si>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</si>
  <si>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</si>
  <si>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</si>
  <si>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</si>
  <si>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</si>
  <si>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</si>
  <si>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</si>
  <si>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</si>
  <si>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</si>
  <si>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</si>
  <si>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</si>
  <si>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</si>
  <si>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</si>
  <si>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</si>
  <si>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</si>
  <si>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</si>
  <si>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</si>
  <si>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</si>
  <si>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</si>
  <si>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</si>
  <si>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</si>
  <si>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</si>
  <si>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</si>
  <si>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</si>
  <si>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</si>
  <si>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</si>
  <si>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</si>
  <si>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</si>
  <si>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</si>
  <si>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</si>
  <si>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</si>
  <si>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</si>
  <si>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</si>
  <si>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</si>
  <si>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</si>
  <si>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</si>
  <si>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</si>
  <si>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</si>
  <si>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</si>
  <si>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</si>
  <si>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</si>
  <si>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</si>
  <si>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</si>
  <si>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</si>
  <si>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</si>
  <si>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</si>
  <si>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</si>
  <si>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</si>
  <si>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</si>
  <si>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</si>
  <si>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</si>
  <si>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</si>
  <si>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</si>
  <si>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</si>
  <si>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</si>
  <si>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</si>
  <si>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</si>
  <si>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</si>
  <si>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</si>
  <si>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</si>
  <si>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</si>
  <si>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</si>
  <si>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</si>
  <si>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</si>
  <si>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</si>
  <si>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</si>
  <si>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</si>
  <si>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</si>
  <si>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</si>
  <si>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</si>
  <si>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</si>
  <si>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</si>
  <si>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</si>
  <si>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</si>
  <si>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</si>
  <si>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</si>
  <si>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</si>
  <si>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</si>
  <si>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</si>
  <si>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</si>
  <si>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</si>
  <si>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</si>
  <si>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</si>
  <si>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</si>
  <si>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</si>
  <si>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</si>
  <si>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</si>
  <si>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</si>
  <si>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</si>
  <si>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</si>
  <si>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</si>
  <si>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</si>
  <si>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</si>
  <si>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</si>
  <si>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</si>
  <si>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</si>
  <si>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</si>
  <si>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</si>
  <si>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</si>
  <si>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</si>
  <si>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</si>
  <si>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</si>
  <si>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</si>
  <si>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</si>
  <si>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</si>
  <si>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</si>
  <si>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</si>
  <si>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</si>
  <si>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</si>
  <si>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</si>
  <si>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</si>
  <si>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</si>
  <si>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</si>
  <si>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</si>
  <si>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</si>
  <si>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</si>
  <si>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</si>
  <si>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</si>
  <si>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</si>
  <si>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</si>
  <si>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</si>
  <si>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</si>
  <si>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</si>
  <si>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</si>
  <si>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</si>
  <si>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</si>
  <si>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</si>
  <si>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</si>
  <si>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</si>
  <si>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</si>
  <si>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</si>
  <si>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</si>
  <si>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</si>
  <si>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</si>
  <si>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</si>
  <si>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</si>
  <si>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</si>
  <si>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</si>
  <si>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</si>
  <si>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</si>
  <si>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</si>
  <si>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</si>
  <si>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</si>
  <si>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</si>
  <si>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</si>
  <si>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</si>
  <si>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</si>
  <si>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</si>
  <si>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</si>
  <si>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</si>
  <si>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</si>
  <si>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</si>
  <si>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</si>
  <si>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</si>
  <si>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</si>
  <si>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</si>
  <si>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</si>
  <si>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</si>
  <si>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</si>
  <si>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</si>
  <si>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</si>
  <si>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</si>
  <si>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</si>
  <si>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</si>
  <si>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</si>
  <si>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</si>
  <si>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</si>
  <si>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</si>
  <si>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</si>
  <si>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</si>
  <si>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</si>
  <si>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</si>
  <si>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</si>
  <si>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</si>
  <si>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</si>
  <si>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</si>
  <si>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</si>
  <si>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</si>
  <si>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</si>
  <si>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</si>
  <si>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</si>
  <si>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</si>
  <si>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</si>
  <si>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</si>
  <si>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</si>
  <si>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</si>
  <si>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</si>
  <si>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</si>
  <si>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</si>
  <si>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</si>
  <si>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</si>
  <si>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</si>
  <si>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</si>
  <si>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</si>
  <si>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</si>
  <si>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</si>
  <si>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</si>
  <si>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</si>
  <si>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</si>
  <si>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</si>
  <si>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</si>
  <si>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</si>
  <si>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</si>
  <si>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</si>
  <si>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</si>
  <si>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</si>
  <si>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</si>
  <si>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</si>
  <si>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</si>
  <si>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</si>
  <si>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</si>
  <si>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</si>
  <si>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</si>
  <si>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</si>
  <si>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</si>
  <si>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</si>
  <si>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</si>
  <si>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</si>
  <si>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</si>
  <si>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</si>
  <si>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</si>
  <si>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</si>
  <si>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</si>
  <si>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</si>
  <si>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</si>
  <si>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</si>
  <si>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</si>
  <si>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</si>
  <si>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</si>
  <si>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</si>
  <si>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</si>
  <si>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</si>
  <si>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</si>
  <si>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</si>
  <si>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</si>
  <si>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</si>
  <si>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</si>
  <si>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</si>
  <si>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</si>
  <si>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</si>
  <si>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</si>
  <si>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</si>
  <si>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</si>
  <si>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</si>
  <si>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</si>
  <si>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</si>
  <si>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</si>
  <si>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</si>
  <si>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</si>
  <si>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</si>
  <si>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</si>
  <si>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</si>
  <si>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</si>
  <si>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</si>
  <si>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</si>
  <si>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</si>
  <si>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</si>
  <si>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</si>
  <si>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</si>
  <si>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</si>
  <si>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</si>
  <si>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</si>
  <si>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</si>
  <si>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</si>
  <si>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</si>
  <si>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</si>
  <si>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</si>
  <si>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</si>
  <si>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</si>
  <si>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</si>
  <si>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</si>
  <si>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</si>
  <si>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</si>
  <si>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</si>
  <si>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</si>
  <si>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</si>
  <si>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</si>
  <si>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</si>
  <si>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</si>
  <si>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</si>
  <si>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</si>
  <si>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</si>
  <si>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</si>
  <si>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</si>
  <si>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</si>
  <si>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</si>
  <si>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</si>
  <si>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</si>
  <si>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</si>
  <si>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</si>
  <si>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</si>
  <si>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</si>
  <si>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</si>
  <si>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</si>
  <si>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</si>
  <si>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</si>
  <si>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</si>
  <si>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</si>
  <si>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</si>
  <si>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</si>
  <si>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</si>
  <si>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</si>
  <si>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</si>
  <si>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</si>
  <si>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</si>
  <si>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</si>
  <si>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</si>
  <si>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</si>
  <si>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</si>
  <si>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</si>
  <si>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</si>
  <si>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</si>
  <si>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</si>
  <si>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</si>
  <si>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</si>
  <si>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</si>
  <si>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</si>
  <si>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</si>
  <si>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</si>
  <si>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</si>
  <si>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</si>
  <si>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</si>
  <si>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</si>
  <si>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</si>
  <si>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</si>
  <si>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</si>
  <si>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</si>
  <si>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</si>
  <si>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</si>
  <si>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</si>
  <si>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</si>
  <si>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</si>
  <si>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</si>
  <si>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</si>
  <si>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</si>
  <si>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</si>
  <si>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</si>
  <si>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</si>
  <si>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</si>
  <si>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</si>
  <si>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</si>
  <si>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</si>
  <si>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</si>
  <si>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</si>
  <si>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</si>
  <si>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</si>
  <si>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</si>
  <si>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</si>
  <si>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</si>
  <si>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</si>
  <si>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</si>
  <si>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</si>
  <si>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</si>
  <si>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</si>
  <si>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</si>
  <si>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</si>
  <si>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</si>
  <si>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</si>
  <si>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</si>
  <si>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</si>
  <si>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</si>
  <si>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</si>
  <si>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</si>
  <si>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</si>
  <si>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</si>
  <si>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</si>
  <si>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</si>
  <si>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</si>
  <si>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</si>
  <si>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</si>
  <si>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</si>
  <si>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</si>
  <si>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</si>
  <si>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</si>
  <si>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</si>
  <si>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</si>
  <si>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</si>
  <si>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</si>
  <si>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</si>
  <si>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</si>
  <si>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</si>
  <si>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</si>
  <si>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</si>
  <si>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</si>
  <si>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</si>
  <si>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</si>
  <si>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</si>
  <si>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</si>
  <si>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</si>
  <si>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</si>
  <si>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</si>
  <si>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</si>
  <si>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</si>
  <si>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</si>
  <si>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</si>
  <si>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</si>
  <si>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</si>
  <si>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</si>
  <si>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</si>
  <si>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</si>
  <si>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</si>
  <si>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</si>
  <si>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</si>
  <si>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</si>
  <si>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</si>
  <si>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</si>
  <si>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</si>
  <si>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</si>
  <si>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</si>
  <si>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</si>
  <si>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</si>
  <si>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</si>
  <si>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</si>
  <si>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</si>
  <si>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</si>
  <si>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</si>
  <si>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</si>
  <si>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</si>
  <si>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</si>
  <si>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</si>
  <si>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</si>
  <si>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</si>
  <si>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</si>
  <si>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</si>
  <si>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</si>
  <si>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</si>
  <si>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</si>
  <si>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</si>
  <si>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</si>
  <si>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</si>
  <si>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</si>
  <si>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</si>
  <si>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</si>
  <si>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</si>
  <si>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</si>
  <si>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</si>
  <si>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</si>
  <si>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</si>
  <si>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</si>
  <si>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</si>
  <si>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</si>
  <si>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</si>
  <si>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</si>
  <si>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</si>
  <si>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</si>
  <si>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</si>
  <si>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</si>
  <si>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</si>
  <si>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</si>
  <si>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</si>
  <si>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</si>
  <si>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</si>
  <si>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</si>
  <si>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</si>
  <si>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</si>
  <si>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</si>
  <si>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</si>
  <si>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</si>
  <si>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</si>
  <si>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</si>
  <si>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</si>
  <si>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</si>
  <si>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</si>
  <si>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</si>
  <si>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</si>
  <si>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</si>
  <si>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</si>
  <si>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</si>
  <si>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</si>
  <si>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</si>
  <si>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</si>
  <si>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</si>
  <si>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</si>
  <si>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</si>
  <si>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</si>
  <si>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</si>
  <si>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</si>
  <si>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</si>
  <si>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</si>
  <si>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</si>
  <si>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</si>
  <si>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</si>
  <si>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</si>
  <si>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</si>
  <si>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</si>
  <si>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</si>
  <si>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</si>
  <si>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</si>
  <si>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</si>
  <si>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</si>
  <si>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</si>
  <si>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</si>
  <si>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</si>
  <si>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</si>
  <si>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</si>
  <si>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</si>
  <si>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</si>
  <si>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</si>
  <si>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</si>
  <si>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</si>
  <si>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</si>
  <si>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</si>
  <si>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</si>
  <si>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</si>
  <si>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</si>
  <si>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</si>
  <si>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</si>
  <si>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</si>
  <si>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</si>
  <si>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</si>
  <si>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</si>
  <si>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</si>
  <si>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</si>
  <si>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</si>
  <si>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</si>
  <si>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</si>
  <si>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</si>
  <si>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</si>
  <si>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</si>
  <si>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</si>
  <si>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</si>
  <si>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</si>
  <si>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</si>
  <si>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</si>
  <si>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</si>
  <si>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</si>
  <si>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</si>
  <si>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</si>
  <si>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</si>
  <si>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</si>
  <si>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</si>
  <si>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</si>
  <si>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</si>
  <si>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</si>
  <si>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</si>
  <si>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</si>
  <si>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</si>
  <si>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</si>
  <si>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</si>
  <si>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</si>
  <si>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</si>
  <si>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</si>
  <si>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</si>
  <si>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</si>
  <si>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</si>
  <si>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</si>
  <si>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</si>
  <si>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</si>
  <si>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</si>
  <si>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</si>
  <si>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</si>
  <si>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</si>
  <si>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</si>
  <si>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</si>
  <si>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</si>
  <si>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</si>
  <si>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</si>
  <si>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</si>
  <si>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</si>
  <si>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</si>
  <si>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</si>
  <si>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</si>
  <si>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</si>
  <si>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</si>
  <si>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</si>
  <si>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</si>
  <si>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</si>
  <si>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</si>
  <si>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</si>
  <si>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</si>
  <si>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</si>
  <si>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</si>
  <si>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</si>
  <si>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</si>
  <si>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</si>
  <si>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</si>
  <si>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</si>
  <si>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</si>
  <si>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</si>
  <si>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</si>
  <si>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</si>
  <si>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</si>
  <si>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</si>
  <si>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</si>
  <si>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</si>
  <si>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</si>
  <si>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</si>
  <si>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</si>
  <si>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</si>
  <si>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</si>
  <si>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</si>
  <si>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</si>
  <si>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</si>
  <si>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</si>
  <si>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</si>
  <si>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</si>
  <si>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</si>
  <si>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</si>
  <si>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</si>
  <si>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</si>
  <si>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</si>
  <si>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</si>
  <si>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</si>
  <si>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</si>
  <si>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</si>
  <si>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</si>
  <si>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</si>
  <si>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</si>
  <si>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</si>
  <si>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</si>
  <si>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</si>
  <si>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</si>
  <si>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</si>
  <si>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</si>
  <si>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</si>
  <si>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</si>
  <si>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</si>
  <si>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</si>
  <si>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</si>
  <si>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</si>
  <si>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</si>
  <si>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</si>
  <si>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</si>
  <si>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</si>
  <si>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</si>
  <si>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</si>
  <si>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</si>
  <si>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</si>
  <si>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</si>
  <si>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</si>
  <si>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</si>
  <si>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</si>
  <si>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</si>
  <si>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</si>
  <si>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</si>
  <si>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</si>
  <si>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</si>
  <si>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</si>
  <si>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</si>
  <si>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</si>
  <si>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</si>
  <si>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</si>
  <si>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</si>
  <si>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</si>
  <si>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</si>
  <si>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</si>
  <si>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</si>
  <si>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</si>
  <si>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</si>
  <si>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</si>
  <si>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</si>
  <si>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</si>
  <si>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</si>
  <si>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</si>
  <si>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</si>
  <si>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</si>
  <si>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</si>
  <si>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</si>
  <si>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</si>
  <si>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</si>
  <si>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</si>
  <si>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</si>
  <si>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</si>
  <si>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</si>
  <si>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</si>
  <si>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</si>
  <si>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</si>
  <si>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</si>
  <si>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</si>
  <si>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</si>
  <si>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</si>
  <si>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</si>
  <si>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</si>
  <si>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</si>
  <si>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</si>
  <si>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</si>
  <si>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</si>
  <si>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</si>
  <si>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</si>
  <si>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</si>
  <si>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</si>
  <si>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</si>
  <si>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</si>
  <si>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</si>
  <si>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</si>
  <si>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</si>
  <si>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</si>
  <si>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</si>
  <si>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</si>
  <si>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</si>
  <si>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</si>
  <si>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</si>
  <si>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</si>
  <si>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</si>
  <si>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</si>
  <si>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</si>
  <si>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</si>
  <si>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</si>
  <si>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</si>
  <si>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</si>
  <si>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</si>
  <si>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</si>
  <si>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</si>
  <si>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</si>
  <si>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</si>
  <si>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</si>
  <si>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</si>
  <si>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</si>
  <si>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</si>
  <si>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</si>
  <si>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</si>
  <si>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</si>
  <si>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</si>
  <si>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</si>
  <si>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</si>
  <si>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</si>
  <si>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</si>
  <si>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</si>
  <si>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</si>
  <si>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</si>
  <si>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</si>
  <si>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</si>
  <si>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</si>
  <si>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</si>
  <si>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</si>
  <si>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</si>
  <si>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</si>
  <si>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</si>
  <si>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</si>
  <si>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</si>
  <si>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</si>
  <si>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</si>
  <si>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</si>
  <si>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</si>
  <si>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</si>
  <si>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</si>
  <si>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</si>
  <si>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</si>
  <si>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</si>
  <si>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</si>
  <si>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</si>
  <si>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</si>
  <si>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</si>
  <si>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</si>
  <si>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</si>
  <si>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</si>
  <si>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</si>
  <si>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</si>
  <si>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</si>
  <si>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</si>
  <si>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</si>
  <si>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</si>
  <si>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</si>
  <si>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</si>
  <si>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</si>
  <si>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</si>
  <si>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</si>
  <si>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</si>
  <si>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</si>
  <si>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</si>
  <si>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</si>
  <si>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</si>
  <si>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</si>
  <si>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</si>
  <si>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</si>
  <si>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</si>
  <si>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</si>
  <si>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</si>
  <si>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</si>
  <si>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</si>
  <si>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</si>
  <si>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</si>
  <si>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</si>
  <si>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</si>
  <si>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</si>
  <si>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</si>
  <si>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</si>
  <si>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</si>
  <si>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</si>
  <si>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</si>
  <si>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</si>
  <si>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</si>
  <si>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</si>
  <si>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</si>
  <si>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</si>
  <si>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</si>
  <si>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</si>
  <si>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</si>
  <si>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</si>
  <si>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</si>
  <si>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</si>
  <si>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</si>
  <si>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</si>
  <si>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</si>
  <si>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</si>
  <si>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</si>
  <si>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</si>
  <si>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</si>
  <si>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</si>
  <si>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</si>
  <si>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</si>
  <si>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</si>
  <si>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</si>
  <si>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</si>
  <si>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</si>
  <si>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</si>
  <si>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</si>
  <si>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</si>
  <si>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</si>
  <si>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</si>
  <si>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</si>
  <si>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</si>
  <si>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</si>
  <si>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</si>
  <si>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</si>
  <si>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</si>
  <si>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</si>
  <si>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</si>
  <si>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</si>
  <si>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</si>
  <si>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</si>
  <si>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</si>
  <si>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</si>
  <si>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</si>
  <si>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</si>
  <si>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</si>
  <si>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</si>
  <si>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</si>
  <si>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</si>
  <si>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</si>
  <si>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</si>
  <si>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</si>
  <si>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</si>
  <si>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</si>
  <si>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</si>
  <si>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</si>
  <si>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</si>
  <si>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</si>
  <si>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</si>
  <si>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</si>
  <si>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</si>
  <si>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</si>
  <si>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</si>
  <si>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</si>
  <si>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</si>
  <si>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</si>
  <si>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</si>
  <si>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</si>
  <si>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</si>
  <si>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</si>
  <si>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</si>
  <si>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</si>
  <si>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</si>
  <si>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</si>
  <si>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</si>
  <si>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</si>
  <si>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</si>
  <si>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</si>
  <si>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</si>
  <si>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</si>
  <si>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</si>
  <si>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</si>
  <si>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</si>
  <si>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</si>
  <si>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</si>
  <si>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</si>
  <si>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</si>
  <si>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</si>
  <si>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</si>
  <si>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</si>
  <si>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</si>
  <si>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</si>
  <si>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</si>
  <si>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</si>
  <si>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</si>
  <si>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</si>
  <si>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</si>
  <si>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</si>
  <si>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</si>
  <si>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</si>
  <si>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</si>
  <si>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</si>
  <si>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</si>
  <si>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</si>
  <si>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</si>
  <si>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</si>
  <si>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</si>
  <si>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</si>
  <si>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</si>
  <si>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</si>
  <si>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</si>
  <si>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</si>
  <si>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</si>
  <si>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</si>
  <si>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</si>
  <si>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</si>
  <si>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</si>
  <si>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</si>
  <si>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</si>
  <si>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</si>
  <si>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</si>
  <si>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</si>
  <si>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</si>
  <si>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</si>
  <si>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</si>
  <si>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</si>
  <si>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</si>
  <si>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</si>
  <si>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</si>
  <si>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</si>
  <si>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</si>
  <si>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</si>
  <si>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</si>
  <si>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</si>
  <si>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</si>
  <si>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</si>
  <si>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</si>
  <si>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</si>
  <si>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</si>
  <si>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</si>
  <si>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</si>
  <si>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</si>
  <si>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</si>
  <si>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</si>
  <si>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</si>
  <si>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</si>
  <si>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</si>
  <si>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</si>
  <si>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</si>
  <si>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</si>
  <si>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</si>
  <si>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</si>
  <si>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</si>
  <si>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</si>
  <si>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</si>
  <si>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</si>
  <si>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</si>
  <si>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</si>
  <si>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</si>
  <si>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</si>
  <si>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</si>
  <si>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</si>
  <si>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</si>
  <si>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</si>
  <si>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</si>
  <si>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</si>
  <si>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</si>
  <si>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</si>
  <si>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</si>
  <si>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</si>
  <si>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</si>
  <si>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</si>
  <si>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</si>
  <si>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</si>
  <si>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</si>
  <si>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</si>
  <si>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</si>
  <si>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</si>
  <si>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</si>
  <si>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</si>
  <si>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</si>
  <si>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</si>
  <si>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</si>
  <si>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</si>
  <si>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</si>
  <si>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</si>
  <si>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</si>
  <si>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</si>
  <si>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</si>
  <si>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</si>
  <si>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</si>
  <si>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</si>
  <si>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</si>
  <si>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</si>
  <si>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</si>
  <si>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</si>
  <si>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</si>
  <si>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</si>
  <si>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</si>
  <si>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</si>
  <si>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</si>
  <si>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</si>
  <si>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</si>
  <si>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</si>
  <si>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</si>
  <si>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</si>
  <si>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</si>
  <si>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</si>
  <si>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</si>
  <si>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</si>
  <si>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</si>
  <si>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</si>
  <si>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</si>
  <si>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</si>
  <si>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</si>
  <si>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</si>
  <si>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</si>
  <si>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</si>
  <si>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</si>
  <si>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</si>
  <si>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</si>
  <si>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</si>
  <si>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</si>
  <si>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</si>
  <si>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</si>
  <si>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</si>
  <si>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</si>
  <si>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</si>
  <si>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</si>
  <si>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</si>
  <si>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</si>
  <si>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</si>
  <si>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</si>
  <si>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</si>
  <si>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</si>
  <si>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</si>
  <si>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</si>
  <si>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</si>
  <si>
    <t>PCM-20251202-00000525</t>
  </si>
  <si>
    <t>PCM-20251202-00000526</t>
  </si>
  <si>
    <t>MAK0556</t>
  </si>
  <si>
    <t>PCM-20251202-00000527</t>
  </si>
  <si>
    <t>PCM-20251202-00000528</t>
  </si>
  <si>
    <t>PCM-20251202-00000529</t>
  </si>
  <si>
    <t>MAK0559</t>
  </si>
  <si>
    <t>PCM-20251202-00000530</t>
  </si>
  <si>
    <t>PCM-20251202-00000531</t>
  </si>
  <si>
    <t>MAK0561</t>
  </si>
  <si>
    <t>PCM-20251202-00000532</t>
  </si>
  <si>
    <t>MAK0562</t>
  </si>
  <si>
    <t>PCM-20251202-00000533</t>
  </si>
  <si>
    <t>MAK0563</t>
  </si>
  <si>
    <t>PCM-20251202-00000534</t>
  </si>
  <si>
    <t>PCM-20251202-00000535</t>
  </si>
  <si>
    <t>MAK0565</t>
  </si>
  <si>
    <t>PCM-20251202-00000536</t>
  </si>
  <si>
    <t>MAK0566</t>
  </si>
  <si>
    <t>PCM-20251202-00000537</t>
  </si>
  <si>
    <t>MAK0567</t>
  </si>
  <si>
    <t>PCM-20251202-00000538</t>
  </si>
  <si>
    <t>MAK0568</t>
  </si>
  <si>
    <t>PCM-20251202-00000539</t>
  </si>
  <si>
    <t>MAK0569</t>
  </si>
  <si>
    <t>MAK0570</t>
  </si>
  <si>
    <t>PCM-20251202-00000541</t>
  </si>
  <si>
    <t>MAK0571</t>
  </si>
  <si>
    <t>PCM-20251202-00000542</t>
  </si>
  <si>
    <t>MAK0572</t>
  </si>
  <si>
    <t>PCM-20251202-00000543</t>
  </si>
  <si>
    <t>MAK0573</t>
  </si>
  <si>
    <t>PCM-20251202-00000544</t>
  </si>
  <si>
    <t>MAK0574</t>
  </si>
  <si>
    <t>PCM-20251202-00000545</t>
  </si>
  <si>
    <t>PCM-20251202-00000546</t>
  </si>
  <si>
    <t>PCM-20251202-00000547</t>
  </si>
  <si>
    <t>PCM-20251202-00000548</t>
  </si>
  <si>
    <t>PCM-20251202-00000549</t>
  </si>
  <si>
    <t>PCM-20251202-00000550</t>
  </si>
  <si>
    <t>PCM-20251202-00000551</t>
  </si>
  <si>
    <t>PCM-20251202-00000552</t>
  </si>
  <si>
    <t>PCM-20251202-00000553</t>
  </si>
  <si>
    <t>PCM-20251202-00000554</t>
  </si>
  <si>
    <t>PCM-20251202-00000555</t>
  </si>
  <si>
    <t>PCM-20251202-00000556</t>
  </si>
  <si>
    <t>PCM-20251202-00000557</t>
  </si>
  <si>
    <t>PCM-20251202-00000558</t>
  </si>
  <si>
    <t>PCM-20251202-00000559</t>
  </si>
  <si>
    <t>PCM-20251202-00000560</t>
  </si>
  <si>
    <t>PCM-20251202-00000561</t>
  </si>
  <si>
    <t>MAK0591</t>
  </si>
  <si>
    <t>PCM-20251202-00000562</t>
  </si>
  <si>
    <t>PCM-20251202-00000563</t>
  </si>
  <si>
    <t>PCM-20251202-00000564</t>
  </si>
  <si>
    <t>MAK0594</t>
  </si>
  <si>
    <t>PCM-20251202-00000565</t>
  </si>
  <si>
    <t>PCM-20251202-00000566</t>
  </si>
  <si>
    <t>MAK0596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</si>
</sst>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330.51072523148468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45993.459151157411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45993.459151157411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45993.459151157411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45993.459151157411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45993.459151157411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45993.459151157411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45993.459151157411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45993.459151157411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45993.459151157411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45993.459151157411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45993.459151157411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45993.459151157411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45993.459151157411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45993.459151157411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45993.459151157411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45993.459151157411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45993.459151157411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45993.459151157411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45993.459151157411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45993.459151157411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45993.459151157411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45993.459151157411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45993.459151157411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45993.459151157411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45993.459151157411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45993.459151157411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45993.459151157411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45993.459151157411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45993.459151157411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45993.459151157411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45993.459151157411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45993.459151157411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45993.459151157411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45993.459151157411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45993.459151157411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45993.459151157411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45993.459151157411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45993.459151157411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45993.459151157411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45993.459151157411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45993.459151157411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45993.459151157411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45993.459151157411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45993.459151157411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45993.459151157411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45993.459151157411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45993.459151157411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45993.459151157411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45993.459151157411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45993.459151157411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45993.459151157411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45993.459151157411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45993.459151157411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45993.459151157411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45993.459151157411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45993.459151157411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45993.459151157411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45993.459151157411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45993.459151157411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45993.459151157411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45993.459151157411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45993.459151157411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45993.459151157411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45993.459151157411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45993.459151157411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45993.459151157411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45993.459151157411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45993.459151157411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45993.459151157411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45993.459151157411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45993.459151157411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45993.459151157411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45993.459151157411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45993.459151157411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45993.459151157411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45993.459151157411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45993.459151157411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45993.459151157411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45993.459151157411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45993.459151157411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45993.459151157411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45993.459151157411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45993.459151157411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45993.459151157411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45993.459151157411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45993.459151157411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45993.459151157411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45993.459151157411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45993.459151157411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45993.459151157411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45993.459151157411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45993.459151157411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45993.459151157411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45993.459151157411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45993.459151157411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45993.459151157411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45993.459151157411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45993.459151157411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45993.459151157411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45993.459151157411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45993.459151157411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45993.459151157411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45993.459151157411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45993.459151157411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45993.459151157411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45993.459151157411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45993.459151157411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45993.459151157411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45993.459151157411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45993.459151157411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45993.459151157411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45993.459151157411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45993.459151157411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45993.459151157411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45993.459151157411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45993.459151157411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45993.459151157411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45993.459151157411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45993.459151157411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45993.459151157411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45993.459151157411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45993.459151157411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45993.459151157411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45993.459151157411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45993.459151157411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45993.459151157411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45993.459151157411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45993.459151157411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45993.459151157411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45993.459151157411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45993.459151157411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45993.459151157411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45993.459151157411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45993.459151157411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45993.459151157411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45993.459151157411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45993.459151157411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45993.459151157411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45993.459151157411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45993.459151157411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45993.459151157411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45993.459151157411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45993.459151157411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45993.459151157411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45993.459151157411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45993.459151157411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45993.459151157411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45993.459151157411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45993.459151157411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45993.459151157411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45993.459151157411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45993.459151157411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45993.459151157411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45993.459151157411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45993.459151157411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45993.459151157411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45993.459151157411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45993.459151157411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45993.459151157411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45993.459151157411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45993.459151157411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45993.459151157411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45993.459151157411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45993.459151157411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45993.459151157411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45993.459151157411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45993.459151157411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45993.459151157411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45993.459151157411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45993.459151157411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45993.459151157411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45993.459151157411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45993.459151157411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45993.459151157411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45993.459151157411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45993.459151157411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45993.459151157411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45993.459151157411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45993.459151157411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45993.459151157411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45993.459151157411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45993.459151157411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45993.459151157411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45993.459151157411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45993.459151157411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45993.459151157411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45993.459151157411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45993.459151157411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45993.459151157411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45993.459151157411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45993.459151157411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45993.459151157411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45993.459151157411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45993.459151157411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45993.459151157411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45993.459151157411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45993.459151157411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45993.459151157411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45993.459151157411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45993.459151157411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45993.459151157411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45993.459151157411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45993.459151157411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45993.459151157411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45993.459151157411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45993.459151157411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45993.459151157411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45993.459151157411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45993.459151157411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45993.459151157411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168.45931319444935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9.0717321759293554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6.0042361117666587E-2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1.9394212969928049E-2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9.7877314838115126E-3</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45993.459151157411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45993.459151157411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45993.459151157411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45993.459151157411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45993.459151157411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45993.459151157411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45993.459151157411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45993.459151157411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45993.459151157411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45993.459151157411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45993.459151157411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45993.459151157411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45993.459151157411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45993.459151157411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45993.459151157411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45993.459151157411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45993.459151157411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45993.459151157411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45993.459151157411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45993.459151157411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45993.459151157411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45993.459151157411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45993.459151157411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45993.459151157411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45993.459151157411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45993.459151157411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45993.459151157411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45993.459151157411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45993.459151157411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45993.459151157411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45993.459151157411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45993.459151157411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45993.459151157411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45993.459151157411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45993.459151157411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45993.459151157411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45993.459151157411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45993.459151157411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45993.459151157411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45993.459151157411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45993.459151157411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45993.459151157411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45993.459151157411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45993.459151157411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45993.459151157411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45993.459151157411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2.5991435191826895E-2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45993.459151157411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45993.459151157411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45993.459151157411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45993.459151157411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45993.459151157411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45993.459151157411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45993.459151157411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45993.459151157411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45993.459151157411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45993.459151157411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45993.459151157411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45993.459151157411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45993.459151157411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45993.459151157411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45993.459151157411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45993.459151157411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45993.459151157411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45993.459151157411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45993.459151157411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45993.459151157411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45993.459151157411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45993.459151157411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45993.459151157411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45993.459151157411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45993.459151157411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45993.459151157411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45993.459151157411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45993.459151157411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45993.459151157411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45993.459151157411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45993.459151157411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45993.459151157411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45993.459151157411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45993.459151157411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45993.459151157411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45993.459151157411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45993.459151157411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45993.459151157411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45993.459151157411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45993.459151157411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45993.459151157411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45993.459151157411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45993.459151157411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45993.459151157411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45993.459151157411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45993.459151157411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45993.459151157411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45993.459151157411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45993.459151157411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45993.459151157411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45993.459151157411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45993.459151157411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45993.459151157411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45993.459151157411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45993.459151157411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45993.459151157411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45993.459151157411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45993.459151157411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45993.459151157411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45993.459151157411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45993.459151157411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45993.459151157411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45993.459151157411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45993.459151157411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45993.459151157411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45993.459151157411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45993.459151157411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45993.459151157411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45993.459151157411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45993.459151157411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45993.459151157411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45993.459151157411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45993.459151157411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45993.459151157411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45993.459151157411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45993.459151157411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45993.459151157411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45993.459151157411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45993.459151157411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45993.459151157411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45993.459151157411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45993.459151157411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45993.459151157411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45993.459151157411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45993.459151157411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45993.459151157411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45993.459151157411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45993.459151157411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45993.459151157411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45993.459151157411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45993.459151157411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45993.459151157411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45993.459151157411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45993.459151157411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45993.459151157411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45993.459151157411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45993.459151157411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45993.459151157411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45993.459151157411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45993.459151157411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45993.459151157411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45993.459151157411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45993.459151157411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45993.459151157411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45993.459151157411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45993.459151157411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45993.459151157411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45993.459151157411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45993.459151157411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45993.459151157411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45993.459151157411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45993.459151157411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45993.459151157411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45993.459151157411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45993.459151157411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45993.459151157411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45993.459151157411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45993.459151157411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45993.459151157411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45993.459151157411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45993.459151157411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45993.459151157411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45993.459151157411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45993.459151157411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45993.459151157411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45993.459151157411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45993.459151157411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45993.459151157411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45993.459151157411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45993.459151157411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45993.459151157411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45993.459151157411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45993.459151157411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45993.459151157411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45993.459151157411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45993.459151157411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45993.459151157411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45993.459151157411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45993.459151157411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45993.459151157411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45993.459151157411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45993.459151157411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45993.459151157411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45993.459151157411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45993.459151157411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45993.459151157411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45993.459151157411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45993.459151157411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45993.459151157411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45993.459151157411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45993.459151157411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45993.459151157411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45993.459151157411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45993.459151157411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45993.459151157411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45993.459151157411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45993.459151157411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45993.459151157411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45993.459151157411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45993.459151157411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45993.459151157411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45993.459151157411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45993.459151157411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45993.459151157411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45993.459151157411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45993.459151157411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45993.459151157411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45993.459151157411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45993.459151157411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45993.459151157411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45993.459151157411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45993.459151157411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45993.459151157411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45993.459151157411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45993.459151157411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45993.459151157411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45993.459151157411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45993.459151157411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45993.459151157411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45993.459151157411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45993.459151157411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45993.459151157411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45993.459151157411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45993.459151157411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45993.459151157411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45993.459151157411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45993.459151157411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45993.459151157411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45993.459151157411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45993.459151157411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45993.459151157411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45993.459151157411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45993.459151157411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45993.459151157411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45993.459151157411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45993.459151157411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45993.459151157411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45993.459151157411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45993.459151157411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45993.459151157411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45993.459151157411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45993.459151157411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45993.459151157411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45993.459151157411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45993.459151157411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45993.459151157411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45993.459151157411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45993.459151157411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45993.459151157411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45993.459151157411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45993.459151157411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45993.459151157411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45993.459151157411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45993.459151157411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45993.459151157411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45993.459151157411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45993.459151157411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45993.459151157411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45993.459151157411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45993.459151157411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45993.459151157411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45993.459151157411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45993.459151157411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45993.459151157411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45993.459151157411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45993.459151157411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45993.459151157411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45993.459151157411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45993.459151157411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45993.459151157411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45993.459151157411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45993.459151157411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45993.459151157411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45993.459151157411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45993.459151157411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45993.459151157411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45993.459151157411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45993.459151157411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45993.459151157411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45993.459151157411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45993.459151157411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45993.459151157411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45993.459151157411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45993.459151157411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45993.459151157411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45993.459151157411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45993.459151157411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45993.459151157411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45993.459151157411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45993.459151157411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45993.459151157411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45993.459151157411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45993.459151157411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45993.459151157411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45993.459151157411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45993.459151157411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45993.459151157411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45993.459151157411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45993.459151157411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45993.459151157411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45993.459151157411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45993.459151157411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45993.459151157411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45993.459151157411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45993.459151157411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45993.459151157411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45993.459151157411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45993.459151157411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45993.459151157411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45993.459151157411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45993.459151157411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45993.459151157411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45993.459151157411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45993.459151157411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45993.459151157411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45993.459151157411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45993.459151157411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45993.459151157411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45993.459151157411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45993.459151157411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45993.459151157411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45993.459151157411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45993.459151157411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45993.459151157411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45993.459151157411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45993.459151157411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45993.459151157411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45993.459151157411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45993.459151157411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45993.459151157411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45993.459151157411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45993.459151157411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45993.459151157411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45993.459151157411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45993.459151157411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45993.459151157411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45993.459151157411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45993.459151157411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45993.459151157411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45993.459151157411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45993.459151157411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45993.459151157411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45993.459151157411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45993.459151157411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45993.459151157411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45993.459151157411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45993.459151157411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45993.459151157411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45993.459151157411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45993.459151157411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45993.459151157411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45993.459151157411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45993.459151157411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45993.459151157411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45993.459151157411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45993.459151157411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45993.459151157411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45993.459151157411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45993.459151157411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45993.459151157411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45993.459151157411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45993.459151157411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45993.459151157411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45993.459151157411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45993.459151157411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45993.459151157411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45993.459151157411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45993.459151157411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45993.459151157411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45993.459151157411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45993.459151157411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45993.459151157411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45993.459151157411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45993.459151157411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45993.459151157411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45993.459151157411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45993.459151157411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45993.459151157411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45993.459151157411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45993.459151157411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45993.459151157411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45993.459151157411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45993.459151157411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45993.459151157411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45993.459151157411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45993.459151157411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45993.459151157411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45993.459151157411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45993.459151157411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45993.459151157411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45993.459151273149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45993.459151273149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45993.459151273149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45993.459151273149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45993.459151273149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45993.459151273149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45993.459151273149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45993.459151273149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45993.459151273149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45993.459151273149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45993.459151273149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45993.459151273149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45993.459151273149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45993.459151273149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45993.459151273149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45993.459151273149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45993.459151273149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45993.459151273149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45993.459151273149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45993.459151273149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45993.459151273149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45993.459151273149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45993.459151273149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45993.459151273149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45993.459151273149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45993.459151273149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45993.459151273149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45993.459151273149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45993.459151273149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45993.459151273149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45993.459151273149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45993.459151273149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45993.459151273149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45993.459151273149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45993.459151273149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45993.459151273149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45993.459151273149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45993.459151273149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45993.459151273149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45993.459151273149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45993.459151273149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45993.459151273149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45993.459151273149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45993.459151273149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45993.459151273149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45993.459151273149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45993.459151273149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45993.459151273149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45993.459151273149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45993.459151273149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45993.459151273149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45993.459151273149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45993.459151273149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45993.459151273149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45993.459151273149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45993.459151273149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45993.459151273149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45993.459151273149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45993.459151273149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45993.459151273149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45993.459151273149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45993.459151273149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45993.459151273149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45993.459151273149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45993.459151273149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45993.459151273149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45993.459151273149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45993.459151273149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45993.459151273149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45993.459151273149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45993.459151273149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45993.459151273149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45993.459151273149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45993.459151273149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45993.459151273149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45993.459151273149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45993.459151273149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45993.459151273149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45993.459151273149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45993.459151273149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45993.459151273149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45993.459151273149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45993.459151273149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45993.459151273149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45993.459151273149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45993.459151273149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45993.459151273149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45993.459151273149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45993.459151273149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45993.459151273149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45993.459151273149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45993.459151273149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45993.459151273149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45993.459151273149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45993.459151273149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45993.459151273149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45993.459151273149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45993.459151273149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45993.459151273149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45993.459151273149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45993.459151273149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45993.459151273149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45993.459151273149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45993.459151273149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45993.459151273149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45993.459151273149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45993.459151273149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45993.459151273149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45993.459151273149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45993.459151273149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45993.459151273149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45993.459151273149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45993.459151273149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45993.459151273149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45993.459151273149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45993.459151273149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45993.459151273149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45993.459151273149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45993.459151273149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45993.459151273149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45993.459151273149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45993.459151273149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45993.459151273149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45993.459151273149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45993.459151273149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45993.459151273149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45993.459151273149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45993.459151273149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45993.459151273149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45993.459151273149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45993.459151273149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45993.459151273149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45993.459151273149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45993.459151273149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45993.459151273149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45993.459151273149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45993.459151273149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45993.459151273149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45993.459151273149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45993.459151273149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45993.459151273149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45993.459151273149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45993.459151273149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45993.459151273149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45993.459151273149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45993.459151273149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45993.459151273149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45993.459151273149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45993.459151273149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45993.459151273149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45993.459151273149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45993.459151273149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45993.459151273149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45993.459151273149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45993.459151273149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45993.459151273149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45993.459151273149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45993.459151273149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45993.459151273149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45993.459151273149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45993.459151273149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45993.459151273149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45993.459151273149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45993.459151273149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45993.459151273149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45993.459151273149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45993.459151273149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45993.459151273149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45993.459151273149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45993.459151273149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45993.459151273149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45993.459151273149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45993.459151273149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45993.459151273149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45993.459151273149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45993.459151273149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45993.459151273149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45993.459151273149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45993.459151273149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45993.459151273149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45993.459151273149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45993.459151273149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45993.459151273149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45993.459151273149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45993.459151273149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45993.459151273149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45993.459151273149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45993.459151273149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45993.459151273149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45993.459151273149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45993.459151273149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45993.459151273149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45993.459151273149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45993.459151273149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45993.459151273149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45993.459151273149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45993.459151273149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45993.459151273149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45993.459151273149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45993.459151273149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45993.459151273149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45993.459151273149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45993.459151273149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45993.459151273149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45993.459151273149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45993.459151273149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45993.459151273149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45993.459151273149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45993.459151273149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45993.459151273149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45993.459151273149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45993.459151273149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45993.459151273149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45993.459151273149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45993.459151273149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45993.459151273149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45993.459151273149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45993.459151273149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45993.459151273149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45993.459151273149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45993.459151273149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45993.459151273149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45993.459151273149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45993.459151273149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45993.459151273149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45993.459151273149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45993.459151273149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45993.459151273149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45993.459151273149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45993.459151273149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45993.459151273149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45993.459151273149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45993.459151273149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45993.459151273149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45993.459151273149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45993.459151273149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45993.459151273149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45993.459151273149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45993.459151273149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45993.459151273149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45993.459151273149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45993.459151273149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45993.459151273149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45993.459151273149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45993.459151273149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45993.459151273149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45993.459151273149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45993.459151273149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45993.459151273149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45993.459151273149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45993.459151273149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45993.459151273149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45993.459151273149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45993.459151273149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45993.459151273149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45993.459151273149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45993.459151273149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45993.459151273149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45993.459151273149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45993.459151273149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45993.459151273149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45993.459151273149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45993.459151273149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45993.459151273149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45993.459151273149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45993.459151273149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45993.459151273149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45993.459151273149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45993.459151273149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45993.459151273149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45993.459151273149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45993.459151273149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45993.459151273149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45993.459151273149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45993.459151273149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45993.459151273149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45993.459151273149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45993.459151273149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45993.459151273149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45993.459151273149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45993.459151273149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45993.459151273149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45993.459151273149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45993.459151273149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45993.459151273149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45993.459151273149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45993.459151273149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45993.459151273149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45993.459151273149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45993.459151273149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45993.459151273149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45993.459151273149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45993.459151273149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45993.459151273149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45993.459151273149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45993.459151273149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45993.459151273149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45993.459151273149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45993.459151273149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45993.459151273149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45993.459151273149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45993.459151273149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45993.459151273149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45993.459151273149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45993.459151273149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45993.459151273149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45993.459151273149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45993.459151273149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45993.459151273149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45993.459151273149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45993.459151273149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45993.459151273149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45993.459151273149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45993.459151273149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45993.459151273149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45993.459151273149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45993.459151273149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45993.459151273149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45993.459151273149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45993.459151273149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45993.459151273149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45993.459151273149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45993.459151273149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45993.459151273149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45993.459151273149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45993.459151273149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45993.459151273149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45993.459151273149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45993.459151273149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45993.459151273149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45993.459151273149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45993.459151273149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45993.459151273149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45993.459151273149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45993.459151273149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45993.459151273149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45993.459151273149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45993.459151273149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45993.459151273149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45993.459151273149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45993.459151273149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45993.459151273149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45993.459151273149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45993.459151273149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45993.459151273149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45993.459151273149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45993.459151273149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45993.459151273149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45993.459151273149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45993.459151273149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45993.459151273149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45993.459151273149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45993.459151273149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45993.459151273149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45993.459151273149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45993.459151273149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45993.459151273149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45993.459151273149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45993.459151273149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45993.459151273149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45993.459151273149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45993.459151273149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45993.459151273149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45993.459151273149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45993.459151273149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45993.459151273149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45993.459151273149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45993.459151273149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45993.459151273149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45993.459151273149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45993.459151273149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45993.459151273149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45993.459151273149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45993.459151273149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45993.459151273149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45993.459151273149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45993.459151273149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45993.459151273149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45993.459151273149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45993.459151273149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45993.459151273149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45993.459151273149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45993.459151273149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45993.459151273149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45993.459151273149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45993.459151273149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45993.459151273149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45993.459151273149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45993.459151273149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45993.459151273149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45993.459151273149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45993.459151273149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45993.459151273149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45993.459151273149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45993.459151273149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45993.459151273149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45993.459151273149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45993.459151273149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45993.459151273149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45993.459151273149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45993.459151273149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45993.459151273149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45993.459151273149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45993.459151273149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45993.459151273149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45993.459151273149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45993.459151273149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45993.459151273149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45993.459151273149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45993.459151273149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45993.459151273149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45993.459151273149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45993.459151273149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45993.459151273149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45993.459151273149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45993.459151273149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45993.459151273149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45993.459151273149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45993.459151273149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45993.459151273149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45993.459151273149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45993.459151273149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45993.459151273149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45993.459151273149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45993.459151273149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45993.459151273149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45993.459151273149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45993.459151273149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45993.459151273149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45993.459151273149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45993.459151273149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45993.459151273149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45993.459151273149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45993.459151273149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45993.459151273149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45993.459151273149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45993.459151273149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45993.459151273149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45993.459151273149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45993.459151273149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45993.459151273149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45993.459151273149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45993.459151273149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45993.459151273149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45993.459151273149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45993.459151273149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45993.459151273149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45993.459151273149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45993.459151273149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45993.459151273149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45993.459151273149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45993.459151273149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45993.459151273149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45993.459151273149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45993.459151273149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45993.459151273149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45993.459151273149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45993.459151273149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45993.459151273149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45993.459151273149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45993.459151273149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45993.459151273149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45993.459151273149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45993.459151273149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45993.459151273149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45993.459151273149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45993.459151273149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45993.459151273149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45993.459151273149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45993.459151273149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45993.459151273149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45993.459151273149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45993.459151273149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45993.459151273149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45993.459151273149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45993.459151273149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45993.459151273149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45993.459151273149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45993.459151273149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45993.459151273149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45993.459151273149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45993.459151273149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45993.459151273149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45993.459151273149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45993.459151273149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45993.459151273149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45993.459151273149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45993.459151273149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45993.459151273149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45993.459151273149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45993.459151273149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45993.459151273149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45993.459151273149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45993.459151273149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45993.459151273149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45993.459151273149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45993.459151273149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45993.459151273149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45993.459151273149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45993.459151273149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45993.459151273149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45993.459151273149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45993.459151273149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45993.459151273149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45993.459151273149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45993.459151273149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45993.459151273149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45993.459151273149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45993.459151273149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45993.459151273149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45993.459151273149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45993.459151273149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45993.459151273149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45993.459151273149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45993.459151273149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45993.459151273149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45993.459151273149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45993.459151273149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45993.459151273149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45993.459151273149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45993.459151273149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45993.459151273149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45993.459151273149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45993.459151273149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45993.459151273149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45993.459151273149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45993.459151273149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45993.459151273149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45993.459151273149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45993.459151273149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45993.459151273149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45993.459151273149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45993.459151273149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45993.459151273149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45993.459151273149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45993.459151273149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45993.459151273149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45993.459151273149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45993.459151273149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45993.459151273149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45993.459151273149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45993.459151273149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45993.459151273149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45993.459151273149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45993.459151273149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45993.459151273149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45993.459151273149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45993.459151273149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45993.459151273149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45993.459151273149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45993.459151273149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45993.459151273149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45993.459151273149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45993.459151273149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45993.459151273149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45993.459151273149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45993.459151273149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45993.459151273149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45993.459151273149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45993.459151273149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45993.459151273149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45993.459151273149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45993.459151273149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45993.459151273149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45993.459151273149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45993.459151273149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45993.459151273149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45993.459151273149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45993.459151273149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45993.459151273149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45993.459151273149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45993.459151273149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45993.459151273149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45993.459151273149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45993.459151273149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45993.459151273149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45993.459151273149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45993.459151273149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45993.459151273149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45993.459151273149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45993.459151273149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45993.459151273149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45993.459151273149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45993.459151273149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45993.459151273149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289.97843356481462</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45993.459151157411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45993.459151157411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45993.459151157411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45993.459151157411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45993.459151157411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45993.459151157411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45993.459151157411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45993.459151157411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45993.459151157411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45993.459151157411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45993.459151157411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45993.459151157411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45993.459151157411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45993.459151157411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45993.459151157411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45993.459151157411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45993.459151157411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45993.459151157411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45993.459151157411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45993.459151157411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45993.459151157411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45993.459151157411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45993.459151157411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45993.459151157411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45993.459151157411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45993.459151157411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45993.459151157411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45993.459151157411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45993.459151157411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45993.459151157411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45993.459151157411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45993.459151157411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45993.459151157411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45993.459151157411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45993.459151157411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45993.459151157411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45993.459151157411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45993.459151157411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45993.459151157411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45993.459151157411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45993.459151157411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45993.459151157411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45993.459151157411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45993.459151157411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45993.459151157411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45993.459151157411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45993.459151157411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45993.459151157411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45993.459151157411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45993.459151157411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45993.459151157411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45993.459151157411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45993.459151157411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45993.459151157411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45993.459151157411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45993.459151157411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45993.459151157411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45993.459151157411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45993.459151157411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45993.459151157411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45993.459151157411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45993.459151157411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45993.459151157411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45993.459151157411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45993.459151157411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45993.459151157411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45993.459151157411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45993.459151157411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45993.459151157411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45993.459151157411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45993.459151157411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45993.459151157411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45993.459151157411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45993.459151157411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45993.459151157411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45993.459151157411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45993.459151157411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45993.459151157411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45993.459151157411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45993.459151157411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45993.459151157411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45993.459151157411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45993.459151157411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45993.459151157411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45993.459151157411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45993.459151157411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45993.459151157411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45993.459151157411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45993.459151157411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45993.459151157411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45993.459151157411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45993.459151157411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45993.459151157411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45993.459151157411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45993.459151157411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45993.459151157411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45993.459151157411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45993.459151157411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45993.459151157411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45993.459151157411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45993.459151157411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45993.459151157411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45993.459151157411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45993.459151157411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45993.459151157411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45993.459151157411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45993.459151157411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45993.459151157411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45993.459151157411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45993.459151157411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45993.459151157411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45993.459151157411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45993.459151157411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45993.459151157411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45993.459151157411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45993.459151157411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45993.459151157411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45993.459151157411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45993.459151157411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45993.459151157411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45993.459151157411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45993.459151157411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45993.459151157411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45993.459151157411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45993.459151157411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45993.459151157411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45993.459151157411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45993.459151157411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45993.459151157411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45993.459151157411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45993.459151157411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45993.459151157411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45993.459151157411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45993.459151157411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45993.459151157411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45993.459151157411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45993.459151157411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45993.459151157411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45993.459151157411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45993.459151157411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45993.459151157411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45993.459151157411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45993.459151157411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45993.459151157411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45993.459151157411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45993.459151157411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45993.459151157411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45993.459151157411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45993.459151157411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45993.459151157411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45993.459151157411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45993.459151157411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45993.459151157411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45993.459151157411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45993.459151157411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45993.459151157411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45993.459151157411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45993.459151157411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45993.459151157411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45993.459151157411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45993.459151157411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45993.459151157411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45993.459151157411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45993.459151157411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45993.459151157411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45993.459151157411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45993.459151157411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45993.459151157411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45993.459151157411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45993.459151157411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45993.459151157411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45993.459151157411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45993.459151157411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45993.459151157411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45993.459151157411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45993.459151157411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45993.459151157411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45993.459151157411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45993.459151157411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45993.459151157411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45993.459151157411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45993.459151157411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45993.459151157411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45993.459151157411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45993.459151157411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45993.459151157411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45993.459151157411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45993.459151157411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45993.459151157411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45993.459151157411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45993.459151157411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45993.459151157411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45993.459151157411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45993.459151157411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45993.459151157411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45993.459151157411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45993.459151157411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45993.459151157411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45993.459151157411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45993.459151157411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45993.459151157411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45993.459151157411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45993.459151157411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45993.459151157411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45993.459151157411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45993.459151157411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45993.459151157411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45993.459151157411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45993.459151157411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45993.459151157411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45993.459151157411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45993.459151157411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45993.459151157411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45993.459151157411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45993.459151157411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45993.459151157411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45993.459151157411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45993.459151157411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45993.459151157411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45993.459151157411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45993.459151157411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45993.459151157411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45993.459151157411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45993.459151157411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45993.459151157411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45993.459151157411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45993.459151157411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45993.459151157411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45993.459151157411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45993.459151157411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45993.459151157411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45993.459151157411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45993.459151157411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45993.459151157411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45993.459151157411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45993.459151157411</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topLeftCell="A18" workbookViewId="0">
      <selection activeCell="A7" sqref="A7:L4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101.6270909722225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67.270273842594179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44.798040046298411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12.085852546297247</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34426</v>
      </c>
      <c r="E6" s="37" t="s">
        <v>39106</v>
      </c>
      <c r="F6" s="38">
        <v>45993.373842592591</v>
      </c>
      <c r="G6" s="105">
        <f ca="1">IFERROR(NOW()-F6,"")</f>
        <v>8.5308564819570165E-2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6.3040046297828667E-2</v>
      </c>
      <c r="H7" s="38">
        <v>45993.327581018515</v>
      </c>
      <c r="I7" s="37" t="str">
        <f>IFERROR(VLOOKUP(D7,DB!A:F,6,0),"")</f>
        <v>SCECO</v>
      </c>
      <c r="J7" s="37" t="str">
        <f>IFERROR(VLOOKUP(D7,DB!A:G,7,0),"")</f>
        <v>Dead</v>
      </c>
      <c r="K7" s="37" t="s">
        <v>39212</v>
      </c>
      <c r="L7" s="37" t="str">
        <f>IFERROR(VLOOKUP(D7,DB!A:I,9,0),"")</f>
        <v>Latis</v>
      </c>
    </row>
    <row r="8" spans="1:13" ht="30.75">
      <c r="A8" s="37" t="s">
        <v>39213</v>
      </c>
      <c r="B8" s="37" t="str">
        <f>IFERROR(VLOOKUP(D8,DB!A:K,11,0),"")</f>
        <v>R5</v>
      </c>
      <c r="C8" s="37">
        <v>3</v>
      </c>
      <c r="D8" s="37" t="s">
        <v>33699</v>
      </c>
      <c r="E8" s="37" t="s">
        <v>39106</v>
      </c>
      <c r="F8" s="38">
        <v>45994.396111111113</v>
      </c>
      <c r="G8" s="135">
        <f t="shared" ref="G8:G49" ca="1" si="2">IFERROR(NOW()-F8,"")</f>
        <v>-0.93695995370217133</v>
      </c>
      <c r="H8" s="38">
        <v>45994.327580960649</v>
      </c>
      <c r="I8" s="37" t="str">
        <f>IFERROR(VLOOKUP(D8,DB!A:F,6,0),"")</f>
        <v>Generator-SG</v>
      </c>
      <c r="J8" s="37" t="str">
        <f>IFERROR(VLOOKUP(D8,DB!A:G,7,0),"")</f>
        <v>Good</v>
      </c>
      <c r="K8" s="37" t="s">
        <v>39212</v>
      </c>
      <c r="L8" s="37" t="str">
        <f>IFERROR(VLOOKUP(D8,DB!A:I,9,0),"")</f>
        <v>Latis</v>
      </c>
    </row>
    <row r="9" spans="1:13" ht="30.75">
      <c r="A9" s="37" t="s">
        <v>39214</v>
      </c>
      <c r="B9" s="37" t="str">
        <f>IFERROR(VLOOKUP(D9,DB!A:K,11,0),"")</f>
        <v/>
      </c>
      <c r="C9" s="37">
        <v>4</v>
      </c>
      <c r="D9" s="37" t="s">
        <v>39215</v>
      </c>
      <c r="E9" s="37" t="s">
        <v>39106</v>
      </c>
      <c r="F9" s="38">
        <v>45995.396111111113</v>
      </c>
      <c r="G9" s="135">
        <f t="shared" ca="1" si="2"/>
        <v>-1.9369599537021713</v>
      </c>
      <c r="H9" s="38">
        <v>45995.327580960649</v>
      </c>
      <c r="I9" s="37" t="str">
        <f>IFERROR(VLOOKUP(D9,DB!A:F,6,0),"")</f>
        <v/>
      </c>
      <c r="J9" s="37" t="str">
        <f>IFERROR(VLOOKUP(D9,DB!A:G,7,0),"")</f>
        <v/>
      </c>
      <c r="K9" s="37" t="s">
        <v>39212</v>
      </c>
      <c r="L9" s="37" t="str">
        <f>IFERROR(VLOOKUP(D9,DB!A:I,9,0),"")</f>
        <v/>
      </c>
    </row>
    <row r="10" spans="1:13" ht="30.75">
      <c r="A10" s="37" t="s">
        <v>39216</v>
      </c>
      <c r="B10" s="37" t="str">
        <f>IFERROR(VLOOKUP(D10,DB!A:K,11,0),"")</f>
        <v>R5</v>
      </c>
      <c r="C10" s="37">
        <v>5</v>
      </c>
      <c r="D10" s="37" t="s">
        <v>32762</v>
      </c>
      <c r="E10" s="37" t="s">
        <v>39106</v>
      </c>
      <c r="F10" s="38">
        <v>45996.396111111113</v>
      </c>
      <c r="G10" s="135">
        <f t="shared" ca="1" si="2"/>
        <v>-2.9369599537021713</v>
      </c>
      <c r="H10" s="38">
        <v>45996.327580960649</v>
      </c>
      <c r="I10" s="37" t="str">
        <f>IFERROR(VLOOKUP(D10,DB!A:F,6,0),"")</f>
        <v>SCECO</v>
      </c>
      <c r="J10" s="37" t="str">
        <f>IFERROR(VLOOKUP(D10,DB!A:G,7,0),"")</f>
        <v>Dead</v>
      </c>
      <c r="K10" s="37" t="s">
        <v>39212</v>
      </c>
      <c r="L10" s="37" t="str">
        <f>IFERROR(VLOOKUP(D10,DB!A:I,9,0),"")</f>
        <v>Latis</v>
      </c>
    </row>
    <row r="11" spans="1:13" ht="30.75">
      <c r="A11" s="37" t="s">
        <v>39217</v>
      </c>
      <c r="B11" s="37" t="str">
        <f>IFERROR(VLOOKUP(D11,DB!A:K,11,0),"")</f>
        <v>R5</v>
      </c>
      <c r="C11" s="37">
        <v>6</v>
      </c>
      <c r="D11" s="37" t="s">
        <v>6217</v>
      </c>
      <c r="E11" s="37" t="s">
        <v>39106</v>
      </c>
      <c r="F11" s="38">
        <v>45997.396111111113</v>
      </c>
      <c r="G11" s="135">
        <f t="shared" ca="1" si="2"/>
        <v>-3.9369599537021713</v>
      </c>
      <c r="H11" s="38">
        <v>45997.327580960649</v>
      </c>
      <c r="I11" s="37" t="str">
        <f>IFERROR(VLOOKUP(D11,DB!A:F,6,0),"")</f>
        <v>SCECO</v>
      </c>
      <c r="J11" s="37" t="str">
        <f>IFERROR(VLOOKUP(D11,DB!A:G,7,0),"")</f>
        <v>Good</v>
      </c>
      <c r="K11" s="37" t="s">
        <v>39212</v>
      </c>
      <c r="L11" s="37" t="str">
        <f>IFERROR(VLOOKUP(D11,DB!A:I,9,0),"")</f>
        <v>Zain</v>
      </c>
    </row>
    <row r="12" spans="1:13" ht="30.75">
      <c r="A12" s="37" t="s">
        <v>39218</v>
      </c>
      <c r="B12" s="37" t="str">
        <f>IFERROR(VLOOKUP(D12,DB!A:K,11,0),"")</f>
        <v/>
      </c>
      <c r="C12" s="37">
        <v>7</v>
      </c>
      <c r="D12" s="37" t="s">
        <v>39219</v>
      </c>
      <c r="E12" s="37" t="s">
        <v>39106</v>
      </c>
      <c r="F12" s="38">
        <v>45998.396111111113</v>
      </c>
      <c r="G12" s="135">
        <f t="shared" ca="1" si="2"/>
        <v>-4.9369599537021713</v>
      </c>
      <c r="H12" s="38">
        <v>45998.327580960649</v>
      </c>
      <c r="I12" s="37" t="str">
        <f>IFERROR(VLOOKUP(D12,DB!A:F,6,0),"")</f>
        <v/>
      </c>
      <c r="J12" s="37" t="str">
        <f>IFERROR(VLOOKUP(D12,DB!A:G,7,0),"")</f>
        <v/>
      </c>
      <c r="K12" s="37" t="s">
        <v>39212</v>
      </c>
      <c r="L12" s="37" t="str">
        <f>IFERROR(VLOOKUP(D12,DB!A:I,9,0),"")</f>
        <v/>
      </c>
    </row>
    <row r="13" spans="1:13" ht="30.75">
      <c r="A13" s="37" t="s">
        <v>39220</v>
      </c>
      <c r="B13" s="37" t="str">
        <f>IFERROR(VLOOKUP(D13,DB!A:K,11,0),"")</f>
        <v>R5</v>
      </c>
      <c r="C13" s="37">
        <v>8</v>
      </c>
      <c r="D13" s="37" t="s">
        <v>32996</v>
      </c>
      <c r="E13" s="37" t="s">
        <v>39106</v>
      </c>
      <c r="F13" s="38">
        <v>45999.396111111113</v>
      </c>
      <c r="G13" s="135">
        <f t="shared" ca="1" si="2"/>
        <v>-5.9369599537021713</v>
      </c>
      <c r="H13" s="38">
        <v>45999.327580960649</v>
      </c>
      <c r="I13" s="37" t="str">
        <f>IFERROR(VLOOKUP(D13,DB!A:F,6,0),"")</f>
        <v>SCECO</v>
      </c>
      <c r="J13" s="37" t="str">
        <f>IFERROR(VLOOKUP(D13,DB!A:G,7,0),"")</f>
        <v>Good</v>
      </c>
      <c r="K13" s="37" t="s">
        <v>39212</v>
      </c>
      <c r="L13" s="37" t="str">
        <f>IFERROR(VLOOKUP(D13,DB!A:I,9,0),"")</f>
        <v>Latis</v>
      </c>
    </row>
    <row r="14" spans="1:13" ht="30.75">
      <c r="A14" s="37" t="s">
        <v>39221</v>
      </c>
      <c r="B14" s="37" t="str">
        <f>IFERROR(VLOOKUP(D14,DB!A:K,11,0),"")</f>
        <v/>
      </c>
      <c r="C14" s="37">
        <v>9</v>
      </c>
      <c r="D14" s="37" t="s">
        <v>39222</v>
      </c>
      <c r="E14" s="37" t="s">
        <v>39106</v>
      </c>
      <c r="F14" s="38">
        <v>46000.396111111113</v>
      </c>
      <c r="G14" s="135">
        <f t="shared" ca="1" si="2"/>
        <v>-6.9369599537021713</v>
      </c>
      <c r="H14" s="38">
        <v>46000.327580960649</v>
      </c>
      <c r="I14" s="37" t="str">
        <f>IFERROR(VLOOKUP(D14,DB!A:F,6,0),"")</f>
        <v/>
      </c>
      <c r="J14" s="37" t="str">
        <f>IFERROR(VLOOKUP(D14,DB!A:G,7,0),"")</f>
        <v/>
      </c>
      <c r="K14" s="37" t="s">
        <v>39212</v>
      </c>
      <c r="L14" s="37" t="str">
        <f>IFERROR(VLOOKUP(D14,DB!A:I,9,0),"")</f>
        <v/>
      </c>
    </row>
    <row r="15" spans="1:13" ht="30.75">
      <c r="A15" s="37" t="s">
        <v>39223</v>
      </c>
      <c r="B15" s="37" t="str">
        <f>IFERROR(VLOOKUP(D15,DB!A:K,11,0),"")</f>
        <v/>
      </c>
      <c r="C15" s="37">
        <v>10</v>
      </c>
      <c r="D15" s="37" t="s">
        <v>39224</v>
      </c>
      <c r="E15" s="37" t="s">
        <v>39106</v>
      </c>
      <c r="F15" s="38">
        <v>46001.396111111113</v>
      </c>
      <c r="G15" s="135">
        <f t="shared" ca="1" si="2"/>
        <v>-7.9369599537021713</v>
      </c>
      <c r="H15" s="38">
        <v>46001.327580960649</v>
      </c>
      <c r="I15" s="37" t="str">
        <f>IFERROR(VLOOKUP(D15,DB!A:F,6,0),"")</f>
        <v/>
      </c>
      <c r="J15" s="37" t="str">
        <f>IFERROR(VLOOKUP(D15,DB!A:G,7,0),"")</f>
        <v/>
      </c>
      <c r="K15" s="37" t="s">
        <v>39212</v>
      </c>
      <c r="L15" s="37" t="str">
        <f>IFERROR(VLOOKUP(D15,DB!A:I,9,0),"")</f>
        <v/>
      </c>
    </row>
    <row r="16" spans="1:13" ht="30.75">
      <c r="A16" s="37" t="s">
        <v>39225</v>
      </c>
      <c r="B16" s="37" t="str">
        <f>IFERROR(VLOOKUP(D16,DB!A:K,11,0),"")</f>
        <v/>
      </c>
      <c r="C16" s="37">
        <v>11</v>
      </c>
      <c r="D16" s="37" t="s">
        <v>39226</v>
      </c>
      <c r="E16" s="37" t="s">
        <v>39106</v>
      </c>
      <c r="F16" s="38">
        <v>46002.396111111113</v>
      </c>
      <c r="G16" s="135">
        <f t="shared" ca="1" si="2"/>
        <v>-8.9369599537021713</v>
      </c>
      <c r="H16" s="38">
        <v>46002.327580960649</v>
      </c>
      <c r="I16" s="37" t="str">
        <f>IFERROR(VLOOKUP(D16,DB!A:F,6,0),"")</f>
        <v/>
      </c>
      <c r="J16" s="37" t="str">
        <f>IFERROR(VLOOKUP(D16,DB!A:G,7,0),"")</f>
        <v/>
      </c>
      <c r="K16" s="37" t="s">
        <v>39212</v>
      </c>
      <c r="L16" s="37" t="str">
        <f>IFERROR(VLOOKUP(D16,DB!A:I,9,0),"")</f>
        <v/>
      </c>
    </row>
    <row r="17" spans="1:12" ht="30.75">
      <c r="A17" s="37" t="s">
        <v>39227</v>
      </c>
      <c r="B17" s="37" t="str">
        <f>IFERROR(VLOOKUP(D17,DB!A:K,11,0),"")</f>
        <v>R5</v>
      </c>
      <c r="C17" s="37">
        <v>12</v>
      </c>
      <c r="D17" s="37" t="s">
        <v>37777</v>
      </c>
      <c r="E17" s="37" t="s">
        <v>39106</v>
      </c>
      <c r="F17" s="38">
        <v>46003.396111111113</v>
      </c>
      <c r="G17" s="135">
        <f t="shared" ca="1" si="2"/>
        <v>-9.9369599537021713</v>
      </c>
      <c r="H17" s="38">
        <v>46003.327580960649</v>
      </c>
      <c r="I17" s="37" t="str">
        <f>IFERROR(VLOOKUP(D17,DB!A:F,6,0),"")</f>
        <v>SCECO</v>
      </c>
      <c r="J17" s="37" t="str">
        <f>IFERROR(VLOOKUP(D17,DB!A:G,7,0),"")</f>
        <v>Dead</v>
      </c>
      <c r="K17" s="37" t="s">
        <v>39212</v>
      </c>
      <c r="L17" s="37" t="str">
        <f>IFERROR(VLOOKUP(D17,DB!A:I,9,0),"")</f>
        <v>Latis</v>
      </c>
    </row>
    <row r="18" spans="1:12" ht="30.75">
      <c r="A18" s="37" t="s">
        <v>39228</v>
      </c>
      <c r="B18" s="37" t="str">
        <f>IFERROR(VLOOKUP(D18,DB!A:K,11,0),"")</f>
        <v/>
      </c>
      <c r="C18" s="37">
        <v>13</v>
      </c>
      <c r="D18" s="37" t="s">
        <v>39229</v>
      </c>
      <c r="E18" s="37" t="s">
        <v>39106</v>
      </c>
      <c r="F18" s="38">
        <v>46004.396111111113</v>
      </c>
      <c r="G18" s="135">
        <f t="shared" ca="1" si="2"/>
        <v>-10.936959953702171</v>
      </c>
      <c r="H18" s="38">
        <v>46004.327580960649</v>
      </c>
      <c r="I18" s="37" t="str">
        <f>IFERROR(VLOOKUP(D18,DB!A:F,6,0),"")</f>
        <v/>
      </c>
      <c r="J18" s="37" t="str">
        <f>IFERROR(VLOOKUP(D18,DB!A:G,7,0),"")</f>
        <v/>
      </c>
      <c r="K18" s="37" t="s">
        <v>39212</v>
      </c>
      <c r="L18" s="37" t="str">
        <f>IFERROR(VLOOKUP(D18,DB!A:I,9,0),"")</f>
        <v/>
      </c>
    </row>
    <row r="19" spans="1:12" ht="30.75">
      <c r="A19" s="37" t="s">
        <v>39230</v>
      </c>
      <c r="B19" s="37" t="str">
        <f>IFERROR(VLOOKUP(D19,DB!A:K,11,0),"")</f>
        <v/>
      </c>
      <c r="C19" s="37">
        <v>14</v>
      </c>
      <c r="D19" s="37" t="s">
        <v>39231</v>
      </c>
      <c r="E19" s="37" t="s">
        <v>39106</v>
      </c>
      <c r="F19" s="38">
        <v>46005.396111111113</v>
      </c>
      <c r="G19" s="135">
        <f t="shared" ca="1" si="2"/>
        <v>-11.936959953702171</v>
      </c>
      <c r="H19" s="38">
        <v>46005.327580960649</v>
      </c>
      <c r="I19" s="37" t="str">
        <f>IFERROR(VLOOKUP(D19,DB!A:F,6,0),"")</f>
        <v/>
      </c>
      <c r="J19" s="37" t="str">
        <f>IFERROR(VLOOKUP(D19,DB!A:G,7,0),"")</f>
        <v/>
      </c>
      <c r="K19" s="37" t="s">
        <v>39212</v>
      </c>
      <c r="L19" s="37" t="str">
        <f>IFERROR(VLOOKUP(D19,DB!A:I,9,0),"")</f>
        <v/>
      </c>
    </row>
    <row r="20" spans="1:12" ht="30.75">
      <c r="A20" s="37" t="s">
        <v>39232</v>
      </c>
      <c r="B20" s="37" t="str">
        <f>IFERROR(VLOOKUP(D20,DB!A:K,11,0),"")</f>
        <v/>
      </c>
      <c r="C20" s="37">
        <v>15</v>
      </c>
      <c r="D20" s="37" t="s">
        <v>39233</v>
      </c>
      <c r="E20" s="37" t="s">
        <v>39106</v>
      </c>
      <c r="F20" s="38">
        <v>46006.396111111113</v>
      </c>
      <c r="G20" s="135">
        <f t="shared" ca="1" si="2"/>
        <v>-12.936959953702171</v>
      </c>
      <c r="H20" s="38">
        <v>46006.327580960649</v>
      </c>
      <c r="I20" s="37" t="str">
        <f>IFERROR(VLOOKUP(D20,DB!A:F,6,0),"")</f>
        <v/>
      </c>
      <c r="J20" s="37" t="str">
        <f>IFERROR(VLOOKUP(D20,DB!A:G,7,0),"")</f>
        <v/>
      </c>
      <c r="K20" s="37" t="s">
        <v>39212</v>
      </c>
      <c r="L20" s="37" t="str">
        <f>IFERROR(VLOOKUP(D20,DB!A:I,9,0),"")</f>
        <v/>
      </c>
    </row>
    <row r="21" spans="1:12" ht="30.75">
      <c r="A21" s="37" t="s">
        <v>39234</v>
      </c>
      <c r="B21" s="37" t="str">
        <f>IFERROR(VLOOKUP(D21,DB!A:K,11,0),"")</f>
        <v/>
      </c>
      <c r="C21" s="37">
        <v>16</v>
      </c>
      <c r="D21" s="37" t="s">
        <v>39235</v>
      </c>
      <c r="E21" s="37" t="s">
        <v>39106</v>
      </c>
      <c r="F21" s="38">
        <v>46007.396111111113</v>
      </c>
      <c r="G21" s="135">
        <f t="shared" ca="1" si="2"/>
        <v>-13.936959953702171</v>
      </c>
      <c r="H21" s="38">
        <v>46007.327580960649</v>
      </c>
      <c r="I21" s="37" t="str">
        <f>IFERROR(VLOOKUP(D21,DB!A:F,6,0),"")</f>
        <v/>
      </c>
      <c r="J21" s="37" t="str">
        <f>IFERROR(VLOOKUP(D21,DB!A:G,7,0),"")</f>
        <v/>
      </c>
      <c r="K21" s="37" t="s">
        <v>39212</v>
      </c>
      <c r="L21" s="37" t="str">
        <f>IFERROR(VLOOKUP(D21,DB!A:I,9,0),"")</f>
        <v/>
      </c>
    </row>
    <row r="22" spans="1:12" ht="30.75">
      <c r="A22" s="37" t="s">
        <v>39236</v>
      </c>
      <c r="B22" s="37" t="str">
        <f>IFERROR(VLOOKUP(D22,DB!A:K,11,0),"")</f>
        <v/>
      </c>
      <c r="C22" s="37">
        <v>17</v>
      </c>
      <c r="D22" s="37" t="s">
        <v>39237</v>
      </c>
      <c r="E22" s="37" t="s">
        <v>39106</v>
      </c>
      <c r="F22" s="38">
        <v>46008.396111111113</v>
      </c>
      <c r="G22" s="135">
        <f t="shared" ca="1" si="2"/>
        <v>-14.936959953702171</v>
      </c>
      <c r="H22" s="38">
        <v>46008.327580960649</v>
      </c>
      <c r="I22" s="37" t="str">
        <f>IFERROR(VLOOKUP(D22,DB!A:F,6,0),"")</f>
        <v/>
      </c>
      <c r="J22" s="37" t="str">
        <f>IFERROR(VLOOKUP(D22,DB!A:G,7,0),"")</f>
        <v/>
      </c>
      <c r="K22" s="37" t="s">
        <v>39212</v>
      </c>
      <c r="L22" s="37" t="str">
        <f>IFERROR(VLOOKUP(D22,DB!A:I,9,0),"")</f>
        <v/>
      </c>
    </row>
    <row r="23" spans="1:12" ht="30.75">
      <c r="A23" s="37" t="s">
        <v>39192</v>
      </c>
      <c r="B23" s="37" t="str">
        <f>IFERROR(VLOOKUP(D23,DB!A:K,11,0),"")</f>
        <v/>
      </c>
      <c r="C23" s="37">
        <v>18</v>
      </c>
      <c r="D23" s="37" t="s">
        <v>39238</v>
      </c>
      <c r="E23" s="37" t="s">
        <v>39106</v>
      </c>
      <c r="F23" s="38">
        <v>46009.396111111113</v>
      </c>
      <c r="G23" s="135">
        <f t="shared" ca="1" si="2"/>
        <v>-15.936959953702171</v>
      </c>
      <c r="H23" s="38">
        <v>46009.327580960649</v>
      </c>
      <c r="I23" s="37" t="str">
        <f>IFERROR(VLOOKUP(D23,DB!A:F,6,0),"")</f>
        <v/>
      </c>
      <c r="J23" s="37" t="str">
        <f>IFERROR(VLOOKUP(D23,DB!A:G,7,0),"")</f>
        <v/>
      </c>
      <c r="K23" s="37" t="s">
        <v>39212</v>
      </c>
      <c r="L23" s="37" t="str">
        <f>IFERROR(VLOOKUP(D23,DB!A:I,9,0),"")</f>
        <v/>
      </c>
    </row>
    <row r="24" spans="1:12" ht="30.75">
      <c r="A24" s="37" t="s">
        <v>39239</v>
      </c>
      <c r="B24" s="37" t="str">
        <f>IFERROR(VLOOKUP(D24,DB!A:K,11,0),"")</f>
        <v/>
      </c>
      <c r="C24" s="37">
        <v>19</v>
      </c>
      <c r="D24" s="37" t="s">
        <v>39240</v>
      </c>
      <c r="E24" s="37" t="s">
        <v>39106</v>
      </c>
      <c r="F24" s="38">
        <v>46010.396111111113</v>
      </c>
      <c r="G24" s="135">
        <f t="shared" ca="1" si="2"/>
        <v>-16.936959953702171</v>
      </c>
      <c r="H24" s="38">
        <v>46010.327580960649</v>
      </c>
      <c r="I24" s="37" t="str">
        <f>IFERROR(VLOOKUP(D24,DB!A:F,6,0),"")</f>
        <v/>
      </c>
      <c r="J24" s="37" t="str">
        <f>IFERROR(VLOOKUP(D24,DB!A:G,7,0),"")</f>
        <v/>
      </c>
      <c r="K24" s="37" t="s">
        <v>39212</v>
      </c>
      <c r="L24" s="37" t="str">
        <f>IFERROR(VLOOKUP(D24,DB!A:I,9,0),"")</f>
        <v/>
      </c>
    </row>
    <row r="25" spans="1:12" ht="30.75">
      <c r="A25" s="37" t="s">
        <v>39241</v>
      </c>
      <c r="B25" s="37" t="str">
        <f>IFERROR(VLOOKUP(D25,DB!A:K,11,0),"")</f>
        <v/>
      </c>
      <c r="C25" s="37">
        <v>20</v>
      </c>
      <c r="D25" s="37" t="s">
        <v>39242</v>
      </c>
      <c r="E25" s="37" t="s">
        <v>39106</v>
      </c>
      <c r="F25" s="38">
        <v>46011.396111111113</v>
      </c>
      <c r="G25" s="135">
        <f t="shared" ca="1" si="2"/>
        <v>-17.936959953702171</v>
      </c>
      <c r="H25" s="38">
        <v>46011.327580960649</v>
      </c>
      <c r="I25" s="37" t="str">
        <f>IFERROR(VLOOKUP(D25,DB!A:F,6,0),"")</f>
        <v/>
      </c>
      <c r="J25" s="37" t="str">
        <f>IFERROR(VLOOKUP(D25,DB!A:G,7,0),"")</f>
        <v/>
      </c>
      <c r="K25" s="37" t="s">
        <v>39212</v>
      </c>
      <c r="L25" s="37" t="str">
        <f>IFERROR(VLOOKUP(D25,DB!A:I,9,0),"")</f>
        <v/>
      </c>
    </row>
    <row r="26" spans="1:12" ht="30.75">
      <c r="A26" s="37" t="s">
        <v>39243</v>
      </c>
      <c r="B26" s="37" t="str">
        <f>IFERROR(VLOOKUP(D26,DB!A:K,11,0),"")</f>
        <v/>
      </c>
      <c r="C26" s="37">
        <v>21</v>
      </c>
      <c r="D26" s="37" t="s">
        <v>39244</v>
      </c>
      <c r="E26" s="37" t="s">
        <v>39106</v>
      </c>
      <c r="F26" s="38">
        <v>46012.396111111113</v>
      </c>
      <c r="G26" s="135">
        <f t="shared" ca="1" si="2"/>
        <v>-18.936959953702171</v>
      </c>
      <c r="H26" s="38">
        <v>46012.327580960649</v>
      </c>
      <c r="I26" s="37" t="str">
        <f>IFERROR(VLOOKUP(D26,DB!A:F,6,0),"")</f>
        <v/>
      </c>
      <c r="J26" s="37" t="str">
        <f>IFERROR(VLOOKUP(D26,DB!A:G,7,0),"")</f>
        <v/>
      </c>
      <c r="K26" s="37" t="s">
        <v>39212</v>
      </c>
      <c r="L26" s="37" t="str">
        <f>IFERROR(VLOOKUP(D26,DB!A:I,9,0),"")</f>
        <v/>
      </c>
    </row>
    <row r="27" spans="1:12" ht="30.75">
      <c r="A27" s="37" t="s">
        <v>39245</v>
      </c>
      <c r="B27" s="37" t="str">
        <f>IFERROR(VLOOKUP(D27,DB!A:K,11,0),"")</f>
        <v/>
      </c>
      <c r="C27" s="37">
        <v>22</v>
      </c>
      <c r="D27" s="37" t="s">
        <v>39246</v>
      </c>
      <c r="E27" s="37" t="s">
        <v>39106</v>
      </c>
      <c r="F27" s="38">
        <v>46013.396111111113</v>
      </c>
      <c r="G27" s="135">
        <f t="shared" ca="1" si="2"/>
        <v>-19.936959953702171</v>
      </c>
      <c r="H27" s="38">
        <v>46013.327580960649</v>
      </c>
      <c r="I27" s="37" t="str">
        <f>IFERROR(VLOOKUP(D27,DB!A:F,6,0),"")</f>
        <v/>
      </c>
      <c r="J27" s="37" t="str">
        <f>IFERROR(VLOOKUP(D27,DB!A:G,7,0),"")</f>
        <v/>
      </c>
      <c r="K27" s="37" t="s">
        <v>39212</v>
      </c>
      <c r="L27" s="37" t="str">
        <f>IFERROR(VLOOKUP(D27,DB!A:I,9,0),"")</f>
        <v/>
      </c>
    </row>
    <row r="28" spans="1:12" ht="30.75">
      <c r="A28" s="37" t="s">
        <v>39247</v>
      </c>
      <c r="B28" s="37" t="str">
        <f>IFERROR(VLOOKUP(D28,DB!A:K,11,0),"")</f>
        <v>R5</v>
      </c>
      <c r="C28" s="37">
        <v>23</v>
      </c>
      <c r="D28" s="37" t="s">
        <v>33045</v>
      </c>
      <c r="E28" s="37" t="s">
        <v>39106</v>
      </c>
      <c r="F28" s="38">
        <v>46014.396111111113</v>
      </c>
      <c r="G28" s="135">
        <f t="shared" ca="1" si="2"/>
        <v>-20.936959953702171</v>
      </c>
      <c r="H28" s="38">
        <v>46014.327580960649</v>
      </c>
      <c r="I28" s="37" t="str">
        <f>IFERROR(VLOOKUP(D28,DB!A:F,6,0),"")</f>
        <v>SCECO</v>
      </c>
      <c r="J28" s="37" t="str">
        <f>IFERROR(VLOOKUP(D28,DB!A:G,7,0),"")</f>
        <v>Good</v>
      </c>
      <c r="K28" s="37" t="s">
        <v>39212</v>
      </c>
      <c r="L28" s="37" t="str">
        <f>IFERROR(VLOOKUP(D28,DB!A:I,9,0),"")</f>
        <v>Latis</v>
      </c>
    </row>
    <row r="29" spans="1:12" ht="30.75">
      <c r="A29" s="37" t="s">
        <v>39248</v>
      </c>
      <c r="B29" s="37" t="str">
        <f>IFERROR(VLOOKUP(D29,DB!A:K,11,0),"")</f>
        <v>R5</v>
      </c>
      <c r="C29" s="37">
        <v>24</v>
      </c>
      <c r="D29" s="37" t="s">
        <v>32508</v>
      </c>
      <c r="E29" s="37" t="s">
        <v>39106</v>
      </c>
      <c r="F29" s="38">
        <v>46015.396111111113</v>
      </c>
      <c r="G29" s="135">
        <f t="shared" ca="1" si="2"/>
        <v>-21.936959953702171</v>
      </c>
      <c r="H29" s="38">
        <v>46015.327580960649</v>
      </c>
      <c r="I29" s="37" t="str">
        <f>IFERROR(VLOOKUP(D29,DB!A:F,6,0),"")</f>
        <v>SCECO</v>
      </c>
      <c r="J29" s="37" t="str">
        <f>IFERROR(VLOOKUP(D29,DB!A:G,7,0),"")</f>
        <v>Dead</v>
      </c>
      <c r="K29" s="37" t="s">
        <v>39212</v>
      </c>
      <c r="L29" s="37" t="str">
        <f>IFERROR(VLOOKUP(D29,DB!A:I,9,0),"")</f>
        <v>Latis</v>
      </c>
    </row>
    <row r="30" spans="1:12" ht="30.75">
      <c r="A30" s="37" t="s">
        <v>39249</v>
      </c>
      <c r="B30" s="37" t="str">
        <f>IFERROR(VLOOKUP(D30,DB!A:K,11,0),"")</f>
        <v>R5</v>
      </c>
      <c r="C30" s="37">
        <v>25</v>
      </c>
      <c r="D30" s="37" t="s">
        <v>32519</v>
      </c>
      <c r="E30" s="37" t="s">
        <v>39106</v>
      </c>
      <c r="F30" s="38">
        <v>46016.396111111113</v>
      </c>
      <c r="G30" s="135">
        <f t="shared" ca="1" si="2"/>
        <v>-22.936959953702171</v>
      </c>
      <c r="H30" s="38">
        <v>46016.327580960649</v>
      </c>
      <c r="I30" s="37" t="str">
        <f>IFERROR(VLOOKUP(D30,DB!A:F,6,0),"")</f>
        <v>SCECO</v>
      </c>
      <c r="J30" s="37" t="str">
        <f>IFERROR(VLOOKUP(D30,DB!A:G,7,0),"")</f>
        <v>Dead</v>
      </c>
      <c r="K30" s="37" t="s">
        <v>39212</v>
      </c>
      <c r="L30" s="37" t="str">
        <f>IFERROR(VLOOKUP(D30,DB!A:I,9,0),"")</f>
        <v>Latis</v>
      </c>
    </row>
    <row r="31" spans="1:12" ht="30.75">
      <c r="A31" s="37" t="s">
        <v>39250</v>
      </c>
      <c r="B31" s="37" t="str">
        <f>IFERROR(VLOOKUP(D31,DB!A:K,11,0),"")</f>
        <v>R5</v>
      </c>
      <c r="C31" s="37">
        <v>26</v>
      </c>
      <c r="D31" s="37" t="s">
        <v>33693</v>
      </c>
      <c r="E31" s="37" t="s">
        <v>39106</v>
      </c>
      <c r="F31" s="38">
        <v>46017.396111111113</v>
      </c>
      <c r="G31" s="135">
        <f t="shared" ca="1" si="2"/>
        <v>-23.936959953702171</v>
      </c>
      <c r="H31" s="38">
        <v>46017.327580960649</v>
      </c>
      <c r="I31" s="37" t="str">
        <f>IFERROR(VLOOKUP(D31,DB!A:F,6,0),"")</f>
        <v>SCECO</v>
      </c>
      <c r="J31" s="37" t="str">
        <f>IFERROR(VLOOKUP(D31,DB!A:G,7,0),"")</f>
        <v>Good</v>
      </c>
      <c r="K31" s="37" t="s">
        <v>39212</v>
      </c>
      <c r="L31" s="37" t="str">
        <f>IFERROR(VLOOKUP(D31,DB!A:I,9,0),"")</f>
        <v>Latis</v>
      </c>
    </row>
    <row r="32" spans="1:12" ht="30.75">
      <c r="A32" s="37" t="s">
        <v>39251</v>
      </c>
      <c r="B32" s="37" t="str">
        <f>IFERROR(VLOOKUP(D32,DB!A:K,11,0),"")</f>
        <v>R5</v>
      </c>
      <c r="C32" s="37">
        <v>27</v>
      </c>
      <c r="D32" s="37" t="s">
        <v>33689</v>
      </c>
      <c r="E32" s="37" t="s">
        <v>39106</v>
      </c>
      <c r="F32" s="38">
        <v>46018.396111111113</v>
      </c>
      <c r="G32" s="135">
        <f t="shared" ca="1" si="2"/>
        <v>-24.936959953702171</v>
      </c>
      <c r="H32" s="38">
        <v>46018.327580960649</v>
      </c>
      <c r="I32" s="37" t="str">
        <f>IFERROR(VLOOKUP(D32,DB!A:F,6,0),"")</f>
        <v>SCECO</v>
      </c>
      <c r="J32" s="37" t="str">
        <f>IFERROR(VLOOKUP(D32,DB!A:G,7,0),"")</f>
        <v>Weak</v>
      </c>
      <c r="K32" s="37" t="s">
        <v>39212</v>
      </c>
      <c r="L32" s="37" t="str">
        <f>IFERROR(VLOOKUP(D32,DB!A:I,9,0),"")</f>
        <v>Latis</v>
      </c>
    </row>
    <row r="33" spans="1:12" ht="30.75">
      <c r="A33" s="37" t="s">
        <v>39252</v>
      </c>
      <c r="B33" s="37" t="str">
        <f>IFERROR(VLOOKUP(D33,DB!A:K,11,0),"")</f>
        <v>R5</v>
      </c>
      <c r="C33" s="37">
        <v>28</v>
      </c>
      <c r="D33" s="37" t="s">
        <v>33684</v>
      </c>
      <c r="E33" s="37" t="s">
        <v>39106</v>
      </c>
      <c r="F33" s="38">
        <v>46019.396111111113</v>
      </c>
      <c r="G33" s="135">
        <f t="shared" ca="1" si="2"/>
        <v>-25.936959953702171</v>
      </c>
      <c r="H33" s="38">
        <v>46019.327580960649</v>
      </c>
      <c r="I33" s="37" t="str">
        <f>IFERROR(VLOOKUP(D33,DB!A:F,6,0),"")</f>
        <v>SCECO</v>
      </c>
      <c r="J33" s="37" t="str">
        <f>IFERROR(VLOOKUP(D33,DB!A:G,7,0),"")</f>
        <v>Good</v>
      </c>
      <c r="K33" s="37" t="s">
        <v>39212</v>
      </c>
      <c r="L33" s="37" t="str">
        <f>IFERROR(VLOOKUP(D33,DB!A:I,9,0),"")</f>
        <v>Latis</v>
      </c>
    </row>
    <row r="34" spans="1:12" ht="30.75">
      <c r="A34" s="37" t="s">
        <v>39253</v>
      </c>
      <c r="B34" s="37" t="str">
        <f>IFERROR(VLOOKUP(D34,DB!A:K,11,0),"")</f>
        <v>R5</v>
      </c>
      <c r="C34" s="37">
        <v>29</v>
      </c>
      <c r="D34" s="37" t="s">
        <v>5635</v>
      </c>
      <c r="E34" s="37" t="s">
        <v>39106</v>
      </c>
      <c r="F34" s="38">
        <v>46020.396111111113</v>
      </c>
      <c r="G34" s="135">
        <f t="shared" ca="1" si="2"/>
        <v>-26.936959953702171</v>
      </c>
      <c r="H34" s="38">
        <v>46020.327580960649</v>
      </c>
      <c r="I34" s="37" t="str">
        <f>IFERROR(VLOOKUP(D34,DB!A:F,6,0),"")</f>
        <v>SCECO</v>
      </c>
      <c r="J34" s="37" t="str">
        <f>IFERROR(VLOOKUP(D34,DB!A:G,7,0),"")</f>
        <v>Good</v>
      </c>
      <c r="K34" s="37" t="s">
        <v>39212</v>
      </c>
      <c r="L34" s="37" t="str">
        <f>IFERROR(VLOOKUP(D34,DB!A:I,9,0),"")</f>
        <v>Zain</v>
      </c>
    </row>
    <row r="35" spans="1:12" ht="30.75">
      <c r="A35" s="37" t="s">
        <v>39254</v>
      </c>
      <c r="B35" s="37" t="str">
        <f>IFERROR(VLOOKUP(D35,DB!A:K,11,0),"")</f>
        <v>R5</v>
      </c>
      <c r="C35" s="37">
        <v>30</v>
      </c>
      <c r="D35" s="37" t="s">
        <v>33680</v>
      </c>
      <c r="E35" s="37" t="s">
        <v>39106</v>
      </c>
      <c r="F35" s="38">
        <v>46021.396111111113</v>
      </c>
      <c r="G35" s="135">
        <f t="shared" ca="1" si="2"/>
        <v>-27.936959953702171</v>
      </c>
      <c r="H35" s="38">
        <v>46021.327580960649</v>
      </c>
      <c r="I35" s="37" t="str">
        <f>IFERROR(VLOOKUP(D35,DB!A:F,6,0),"")</f>
        <v>SCECO</v>
      </c>
      <c r="J35" s="37" t="str">
        <f>IFERROR(VLOOKUP(D35,DB!A:G,7,0),"")</f>
        <v>No BB Design</v>
      </c>
      <c r="K35" s="37" t="s">
        <v>39212</v>
      </c>
      <c r="L35" s="37" t="str">
        <f>IFERROR(VLOOKUP(D35,DB!A:I,9,0),"")</f>
        <v>Latis</v>
      </c>
    </row>
    <row r="36" spans="1:12" ht="30.75">
      <c r="A36" s="37" t="s">
        <v>39255</v>
      </c>
      <c r="B36" s="37" t="str">
        <f>IFERROR(VLOOKUP(D36,DB!A:K,11,0),"")</f>
        <v>R5</v>
      </c>
      <c r="C36" s="37">
        <v>31</v>
      </c>
      <c r="D36" s="37" t="s">
        <v>32766</v>
      </c>
      <c r="E36" s="37" t="s">
        <v>39106</v>
      </c>
      <c r="F36" s="38">
        <v>46022.396111111113</v>
      </c>
      <c r="G36" s="135">
        <f t="shared" ca="1" si="2"/>
        <v>-28.936959953702171</v>
      </c>
      <c r="H36" s="38">
        <v>46022.327580960649</v>
      </c>
      <c r="I36" s="37" t="str">
        <f>IFERROR(VLOOKUP(D36,DB!A:F,6,0),"")</f>
        <v>SCECO</v>
      </c>
      <c r="J36" s="37" t="str">
        <f>IFERROR(VLOOKUP(D36,DB!A:G,7,0),"")</f>
        <v>Good</v>
      </c>
      <c r="K36" s="37" t="s">
        <v>39212</v>
      </c>
      <c r="L36" s="37" t="str">
        <f>IFERROR(VLOOKUP(D36,DB!A:I,9,0),"")</f>
        <v>Latis</v>
      </c>
    </row>
    <row r="37" spans="1:12" ht="30.75">
      <c r="A37" s="37" t="s">
        <v>39256</v>
      </c>
      <c r="B37" s="37" t="str">
        <f>IFERROR(VLOOKUP(D37,DB!A:K,11,0),"")</f>
        <v>R5</v>
      </c>
      <c r="C37" s="37">
        <v>32</v>
      </c>
      <c r="D37" s="37" t="s">
        <v>32523</v>
      </c>
      <c r="E37" s="37" t="s">
        <v>39106</v>
      </c>
      <c r="F37" s="38">
        <v>46023.396111111113</v>
      </c>
      <c r="G37" s="135">
        <f t="shared" ca="1" si="2"/>
        <v>-29.936959953702171</v>
      </c>
      <c r="H37" s="38">
        <v>46023.327580960649</v>
      </c>
      <c r="I37" s="37" t="str">
        <f>IFERROR(VLOOKUP(D37,DB!A:F,6,0),"")</f>
        <v>SCECO</v>
      </c>
      <c r="J37" s="37" t="str">
        <f>IFERROR(VLOOKUP(D37,DB!A:G,7,0),"")</f>
        <v>Dead</v>
      </c>
      <c r="K37" s="37" t="s">
        <v>39212</v>
      </c>
      <c r="L37" s="37" t="str">
        <f>IFERROR(VLOOKUP(D37,DB!A:I,9,0),"")</f>
        <v>Latis</v>
      </c>
    </row>
    <row r="38" spans="1:12" ht="30.75">
      <c r="A38" s="37" t="s">
        <v>39257</v>
      </c>
      <c r="B38" s="37" t="str">
        <f>IFERROR(VLOOKUP(D38,DB!A:K,11,0),"")</f>
        <v>R5</v>
      </c>
      <c r="C38" s="37">
        <v>33</v>
      </c>
      <c r="D38" s="37" t="s">
        <v>5606</v>
      </c>
      <c r="E38" s="37" t="s">
        <v>39106</v>
      </c>
      <c r="F38" s="38">
        <v>46024.396111111113</v>
      </c>
      <c r="G38" s="135">
        <f t="shared" ca="1" si="2"/>
        <v>-30.936959953702171</v>
      </c>
      <c r="H38" s="38">
        <v>46024.327580960649</v>
      </c>
      <c r="I38" s="37" t="str">
        <f>IFERROR(VLOOKUP(D38,DB!A:F,6,0),"")</f>
        <v>SCECO</v>
      </c>
      <c r="J38" s="37" t="str">
        <f>IFERROR(VLOOKUP(D38,DB!A:G,7,0),"")</f>
        <v>Good</v>
      </c>
      <c r="K38" s="37" t="s">
        <v>39212</v>
      </c>
      <c r="L38" s="37" t="str">
        <f>IFERROR(VLOOKUP(D38,DB!A:I,9,0),"")</f>
        <v>Zain</v>
      </c>
    </row>
    <row r="39" spans="1:12" ht="30.75">
      <c r="A39" s="37" t="s">
        <v>39258</v>
      </c>
      <c r="B39" s="37" t="str">
        <f>IFERROR(VLOOKUP(D39,DB!A:K,11,0),"")</f>
        <v>R5</v>
      </c>
      <c r="C39" s="37">
        <v>34</v>
      </c>
      <c r="D39" s="37" t="s">
        <v>34484</v>
      </c>
      <c r="E39" s="37" t="s">
        <v>39106</v>
      </c>
      <c r="F39" s="38">
        <v>46025.396111111113</v>
      </c>
      <c r="G39" s="135">
        <f t="shared" ca="1" si="2"/>
        <v>-31.936959953702171</v>
      </c>
      <c r="H39" s="38">
        <v>46025.327580960649</v>
      </c>
      <c r="I39" s="37" t="str">
        <f>IFERROR(VLOOKUP(D39,DB!A:F,6,0),"")</f>
        <v>Generator-SG</v>
      </c>
      <c r="J39" s="37" t="str">
        <f>IFERROR(VLOOKUP(D39,DB!A:G,7,0),"")</f>
        <v>Good</v>
      </c>
      <c r="K39" s="37" t="s">
        <v>39212</v>
      </c>
      <c r="L39" s="37" t="str">
        <f>IFERROR(VLOOKUP(D39,DB!A:I,9,0),"")</f>
        <v>Latis</v>
      </c>
    </row>
    <row r="40" spans="1:12" ht="30.75">
      <c r="A40" s="37" t="s">
        <v>39259</v>
      </c>
      <c r="B40" s="37" t="str">
        <f>IFERROR(VLOOKUP(D40,DB!A:K,11,0),"")</f>
        <v>R5</v>
      </c>
      <c r="C40" s="37">
        <v>35</v>
      </c>
      <c r="D40" s="37" t="s">
        <v>6412</v>
      </c>
      <c r="E40" s="37" t="s">
        <v>39106</v>
      </c>
      <c r="F40" s="38">
        <v>46026.396111111113</v>
      </c>
      <c r="G40" s="135">
        <f t="shared" ca="1" si="2"/>
        <v>-32.936959953702171</v>
      </c>
      <c r="H40" s="38">
        <v>46026.327580960649</v>
      </c>
      <c r="I40" s="37" t="str">
        <f>IFERROR(VLOOKUP(D40,DB!A:F,6,0),"")</f>
        <v>SCECO</v>
      </c>
      <c r="J40" s="37" t="str">
        <f>IFERROR(VLOOKUP(D40,DB!A:G,7,0),"")</f>
        <v>Good</v>
      </c>
      <c r="K40" s="37" t="s">
        <v>39212</v>
      </c>
      <c r="L40" s="37" t="str">
        <f>IFERROR(VLOOKUP(D40,DB!A:I,9,0),"")</f>
        <v>Zain</v>
      </c>
    </row>
    <row r="41" spans="1:12" ht="30.75">
      <c r="A41" s="37" t="s">
        <v>39260</v>
      </c>
      <c r="B41" s="37" t="str">
        <f>IFERROR(VLOOKUP(D41,DB!A:K,11,0),"")</f>
        <v>R5</v>
      </c>
      <c r="C41" s="37">
        <v>36</v>
      </c>
      <c r="D41" s="37" t="s">
        <v>32712</v>
      </c>
      <c r="E41" s="37" t="s">
        <v>39106</v>
      </c>
      <c r="F41" s="38">
        <v>46027.396111111113</v>
      </c>
      <c r="G41" s="135">
        <f t="shared" ca="1" si="2"/>
        <v>-33.936959953702171</v>
      </c>
      <c r="H41" s="38">
        <v>46027.327580960649</v>
      </c>
      <c r="I41" s="37" t="str">
        <f>IFERROR(VLOOKUP(D41,DB!A:F,6,0),"")</f>
        <v>SCECO</v>
      </c>
      <c r="J41" s="37" t="str">
        <f>IFERROR(VLOOKUP(D41,DB!A:G,7,0),"")</f>
        <v>Good</v>
      </c>
      <c r="K41" s="37" t="s">
        <v>39212</v>
      </c>
      <c r="L41" s="37" t="str">
        <f>IFERROR(VLOOKUP(D41,DB!A:I,9,0),"")</f>
        <v>Latis</v>
      </c>
    </row>
    <row r="42" spans="1:12" ht="30.75">
      <c r="A42" s="37" t="s">
        <v>39261</v>
      </c>
      <c r="B42" s="37" t="str">
        <f>IFERROR(VLOOKUP(D42,DB!A:K,11,0),"")</f>
        <v>R5</v>
      </c>
      <c r="C42" s="37">
        <v>37</v>
      </c>
      <c r="D42" s="37" t="s">
        <v>33669</v>
      </c>
      <c r="E42" s="37" t="s">
        <v>39106</v>
      </c>
      <c r="F42" s="38">
        <v>46028.396111111113</v>
      </c>
      <c r="G42" s="135">
        <f t="shared" ca="1" si="2"/>
        <v>-34.936959953702171</v>
      </c>
      <c r="H42" s="38">
        <v>46028.327580960649</v>
      </c>
      <c r="I42" s="37" t="str">
        <f>IFERROR(VLOOKUP(D42,DB!A:F,6,0),"")</f>
        <v>Generator-SG</v>
      </c>
      <c r="J42" s="37" t="str">
        <f>IFERROR(VLOOKUP(D42,DB!A:G,7,0),"")</f>
        <v>Vandalized</v>
      </c>
      <c r="K42" s="37" t="s">
        <v>39212</v>
      </c>
      <c r="L42" s="37" t="str">
        <f>IFERROR(VLOOKUP(D42,DB!A:I,9,0),"")</f>
        <v>Latis</v>
      </c>
    </row>
    <row r="43" spans="1:12" ht="30.75">
      <c r="A43" s="37" t="s">
        <v>39262</v>
      </c>
      <c r="B43" s="37" t="str">
        <f>IFERROR(VLOOKUP(D43,DB!A:K,11,0),"")</f>
        <v>R5</v>
      </c>
      <c r="C43" s="37">
        <v>38</v>
      </c>
      <c r="D43" s="37" t="s">
        <v>33538</v>
      </c>
      <c r="E43" s="37" t="s">
        <v>39106</v>
      </c>
      <c r="F43" s="38">
        <v>46029.396111111113</v>
      </c>
      <c r="G43" s="135">
        <f t="shared" ca="1" si="2"/>
        <v>-35.936959953702171</v>
      </c>
      <c r="H43" s="38">
        <v>46029.327580960649</v>
      </c>
      <c r="I43" s="37" t="str">
        <f>IFERROR(VLOOKUP(D43,DB!A:F,6,0),"")</f>
        <v>SCECO</v>
      </c>
      <c r="J43" s="37" t="str">
        <f>IFERROR(VLOOKUP(D43,DB!A:G,7,0),"")</f>
        <v>Vandalized</v>
      </c>
      <c r="K43" s="37" t="s">
        <v>39212</v>
      </c>
      <c r="L43" s="37" t="str">
        <f>IFERROR(VLOOKUP(D43,DB!A:I,9,0),"")</f>
        <v>Latis</v>
      </c>
    </row>
    <row r="44" spans="1:12" ht="30.75">
      <c r="A44" s="37" t="s">
        <v>39263</v>
      </c>
      <c r="B44" s="37" t="str">
        <f>IFERROR(VLOOKUP(D44,DB!A:K,11,0),"")</f>
        <v/>
      </c>
      <c r="C44" s="37">
        <v>39</v>
      </c>
      <c r="D44" s="37" t="s">
        <v>39264</v>
      </c>
      <c r="E44" s="37" t="s">
        <v>39106</v>
      </c>
      <c r="F44" s="38">
        <v>46030.396111111113</v>
      </c>
      <c r="G44" s="135">
        <f t="shared" ca="1" si="2"/>
        <v>-36.936959953702171</v>
      </c>
      <c r="H44" s="38">
        <v>46030.327580960649</v>
      </c>
      <c r="I44" s="37" t="str">
        <f>IFERROR(VLOOKUP(D44,DB!A:F,6,0),"")</f>
        <v/>
      </c>
      <c r="J44" s="37" t="str">
        <f>IFERROR(VLOOKUP(D44,DB!A:G,7,0),"")</f>
        <v/>
      </c>
      <c r="K44" s="37" t="s">
        <v>39212</v>
      </c>
      <c r="L44" s="37" t="str">
        <f>IFERROR(VLOOKUP(D44,DB!A:I,9,0),"")</f>
        <v/>
      </c>
    </row>
    <row r="45" spans="1:12" ht="30.75">
      <c r="A45" s="37" t="s">
        <v>39265</v>
      </c>
      <c r="B45" s="37" t="str">
        <f>IFERROR(VLOOKUP(D45,DB!A:K,11,0),"")</f>
        <v>R5</v>
      </c>
      <c r="C45" s="37">
        <v>40</v>
      </c>
      <c r="D45" s="37" t="s">
        <v>33367</v>
      </c>
      <c r="E45" s="37" t="s">
        <v>39106</v>
      </c>
      <c r="F45" s="38">
        <v>46031.396111111113</v>
      </c>
      <c r="G45" s="135">
        <f t="shared" ca="1" si="2"/>
        <v>-37.936959953702171</v>
      </c>
      <c r="H45" s="38">
        <v>46031.327580960649</v>
      </c>
      <c r="I45" s="37" t="str">
        <f>IFERROR(VLOOKUP(D45,DB!A:F,6,0),"")</f>
        <v>SCECO</v>
      </c>
      <c r="J45" s="37" t="str">
        <f>IFERROR(VLOOKUP(D45,DB!A:G,7,0),"")</f>
        <v>Dead</v>
      </c>
      <c r="K45" s="37" t="s">
        <v>39212</v>
      </c>
      <c r="L45" s="37" t="str">
        <f>IFERROR(VLOOKUP(D45,DB!A:I,9,0),"")</f>
        <v>Latis</v>
      </c>
    </row>
    <row r="46" spans="1:12" ht="30.75">
      <c r="A46" s="37" t="s">
        <v>39266</v>
      </c>
      <c r="B46" s="37" t="str">
        <f>IFERROR(VLOOKUP(D46,DB!A:K,11,0),"")</f>
        <v>R5</v>
      </c>
      <c r="C46" s="37">
        <v>41</v>
      </c>
      <c r="D46" s="37" t="s">
        <v>32534</v>
      </c>
      <c r="E46" s="37" t="s">
        <v>39106</v>
      </c>
      <c r="F46" s="38">
        <v>46032.396111111113</v>
      </c>
      <c r="G46" s="135">
        <f t="shared" ca="1" si="2"/>
        <v>-38.936959953702171</v>
      </c>
      <c r="H46" s="38">
        <v>46032.327580960649</v>
      </c>
      <c r="I46" s="37" t="str">
        <f>IFERROR(VLOOKUP(D46,DB!A:F,6,0),"")</f>
        <v>SCECO</v>
      </c>
      <c r="J46" s="37" t="str">
        <f>IFERROR(VLOOKUP(D46,DB!A:G,7,0),"")</f>
        <v>Dead</v>
      </c>
      <c r="K46" s="37" t="s">
        <v>39212</v>
      </c>
      <c r="L46" s="37" t="str">
        <f>IFERROR(VLOOKUP(D46,DB!A:I,9,0),"")</f>
        <v>Latis</v>
      </c>
    </row>
    <row r="47" spans="1:12" ht="30.75">
      <c r="A47" s="37" t="s">
        <v>39267</v>
      </c>
      <c r="B47" s="37" t="str">
        <f>IFERROR(VLOOKUP(D47,DB!A:K,11,0),"")</f>
        <v/>
      </c>
      <c r="C47" s="37">
        <v>42</v>
      </c>
      <c r="D47" s="37" t="s">
        <v>39268</v>
      </c>
      <c r="E47" s="37" t="s">
        <v>39106</v>
      </c>
      <c r="F47" s="38">
        <v>46033.396111111113</v>
      </c>
      <c r="G47" s="135">
        <f t="shared" ca="1" si="2"/>
        <v>-39.936959953702171</v>
      </c>
      <c r="H47" s="38">
        <v>46033.327580960649</v>
      </c>
      <c r="I47" s="37" t="str">
        <f>IFERROR(VLOOKUP(D47,DB!A:F,6,0),"")</f>
        <v/>
      </c>
      <c r="J47" s="37" t="str">
        <f>IFERROR(VLOOKUP(D47,DB!A:G,7,0),"")</f>
        <v/>
      </c>
      <c r="K47" s="37" t="s">
        <v>39212</v>
      </c>
      <c r="L47" s="37" t="str">
        <f>IFERROR(VLOOKUP(D47,DB!A:I,9,0),"")</f>
        <v/>
      </c>
    </row>
    <row r="48" spans="1:12" ht="30.75">
      <c r="A48" s="37" t="s">
        <v>39269</v>
      </c>
      <c r="B48" s="37" t="str">
        <f>IFERROR(VLOOKUP(D48,DB!A:K,11,0),"")</f>
        <v>R5</v>
      </c>
      <c r="C48" s="37">
        <v>43</v>
      </c>
      <c r="D48" s="37" t="s">
        <v>33003</v>
      </c>
      <c r="E48" s="37" t="s">
        <v>39106</v>
      </c>
      <c r="F48" s="38">
        <v>46034.396111111113</v>
      </c>
      <c r="G48" s="135">
        <f t="shared" ca="1" si="2"/>
        <v>-40.936959953702171</v>
      </c>
      <c r="H48" s="38">
        <v>46034.327580960649</v>
      </c>
      <c r="I48" s="37" t="str">
        <f>IFERROR(VLOOKUP(D48,DB!A:F,6,0),"")</f>
        <v>SCECO</v>
      </c>
      <c r="J48" s="37" t="str">
        <f>IFERROR(VLOOKUP(D48,DB!A:G,7,0),"")</f>
        <v>Good</v>
      </c>
      <c r="K48" s="37" t="s">
        <v>39212</v>
      </c>
      <c r="L48" s="37" t="str">
        <f>IFERROR(VLOOKUP(D48,DB!A:I,9,0),"")</f>
        <v>Latis</v>
      </c>
    </row>
    <row r="49" spans="1:12" ht="30.75">
      <c r="A49" s="37" t="s">
        <v>39270</v>
      </c>
      <c r="B49" s="37" t="str">
        <f>IFERROR(VLOOKUP(D49,DB!A:K,11,0),"")</f>
        <v/>
      </c>
      <c r="C49" s="37">
        <v>44</v>
      </c>
      <c r="D49" s="37" t="s">
        <v>39271</v>
      </c>
      <c r="E49" s="37" t="s">
        <v>39106</v>
      </c>
      <c r="F49" s="38">
        <v>46035.396111111113</v>
      </c>
      <c r="G49" s="135">
        <f t="shared" ca="1" si="2"/>
        <v>-41.936959953702171</v>
      </c>
      <c r="H49" s="38">
        <v>46035.327580960649</v>
      </c>
      <c r="I49" s="37" t="str">
        <f>IFERROR(VLOOKUP(D49,DB!A:F,6,0),"")</f>
        <v/>
      </c>
      <c r="J49" s="37" t="str">
        <f>IFERROR(VLOOKUP(D49,DB!A:G,7,0),"")</f>
        <v/>
      </c>
      <c r="K49" s="37" t="s">
        <v>39212</v>
      </c>
      <c r="L49" s="37" t="str">
        <f>IFERROR(VLOOKUP(D49,DB!A:I,9,0),"")</f>
        <v/>
      </c>
    </row>
    <row r="50" spans="1:12">
      <c r="A50" s="37"/>
      <c r="B50" s="37" t="str">
        <f>IFERROR(VLOOKUP(D50,DB!A:K,11,0),"")</f>
        <v/>
      </c>
      <c r="C50" s="37"/>
      <c r="D50" s="37"/>
      <c r="E50" s="37"/>
      <c r="F50" s="38"/>
      <c r="G50" s="135">
        <f ca="1">IFERROR(NOW()-F50,"")</f>
        <v>45993.459151157411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45993.459151157411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45993.459151157411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45993.459151157411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45993.459151157411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45993.459151157411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45993.459151157411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45993.459151157411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45993.459151157411</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45993.459151157411</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45993.459151157411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45993.459151157411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45993.459151157411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45993.459151157411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45993.459151157411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45993.459151157411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45993.459151157411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45993.459151157411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45993.459151157411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45993.459151157411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45993.459151157411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45993.459151157411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45993.459151157411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45993.459151157411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45993.459151157411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45993.459151157411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45993.459151157411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45993.459151157411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45993.459151157411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45993.459151157411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45993.459151157411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45993.459151157411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45993.459151157411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45993.459151157411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45993.459151157411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45993.459151157411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45993.459151157411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45993.459151157411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45993.459151157411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45993.459151157411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45993.459151157411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45993.459151157411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45993.459151157411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45993.459151157411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45993.459151157411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45993.459151157411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45993.459151157411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45993.459151157411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45993.459151157411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45993.459151157411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45993.459151157411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45993.459151157411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45993.459151157411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45993.459151157411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45993.459151157411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45993.459151157411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45993.459151157411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45993.459151157411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45993.459151157411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45993.459151157411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45993.459151157411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45993.459151157411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45993.459151157411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45993.459151157411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45993.459151157411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45993.459151157411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45993.459151157411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45993.459151157411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45993.459151157411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45993.459151157411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45993.459151157411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45993.459151157411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45993.459151157411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45993.459151157411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45993.459151157411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45993.459151157411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45993.459151157411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45993.459151157411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45993.459151157411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45993.459151157411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45993.459151157411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45993.459151157411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45993.459151157411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45993.459151157411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45993.459151157411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45993.459151157411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45993.459151157411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45993.459151157411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45993.459151157411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45993.459151157411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45993.459151157411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45993.459151157411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45993.459151157411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45993.459151157411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45993.459151157411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45993.459151157411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45993.459151157411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45993.459151157411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45993.459151157411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45993.459151157411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45993.459151157411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45993.459151157411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45993.459151157411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45993.459151157411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45993.459151157411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45993.459151157411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45993.459151157411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45993.459151157411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45993.459151157411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45993.459151157411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45993.459151157411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45993.459151157411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45993.459151157411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45993.459151157411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45993.459151157411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45993.459151157411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45993.459151157411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45993.459151157411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45993.459151157411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45993.459151157411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45993.459151157411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45993.459151157411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45993.459151157411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45993.459151157411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45993.459151157411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45993.459151157411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45993.459151157411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45993.459151157411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45993.459151157411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45993.459151157411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45993.459151157411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45993.459151157411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45993.459151157411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45993.459151157411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45993.459151157411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45993.459151157411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45993.459151157411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45993.459151157411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45993.459151157411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45993.459151157411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45993.459151157411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45993.459151157411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45993.459151157411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45993.459151157411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45993.459151157411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45993.459151157411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45993.459151157411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45993.459151157411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45993.459151157411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45993.459151157411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45993.459151157411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45993.459151157411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45993.459151157411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45993.459151157411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45993.459151157411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45993.459151157411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45993.459151157411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45993.459151157411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45993.459151157411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45993.459151157411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45993.459151157411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45993.459151157411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45993.459151157411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45993.459151157411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45993.459151157411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45993.459151157411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45993.459151157411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45993.459151157411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45993.459151157411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45993.459151157411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45993.459151157411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45993.459151157411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45993.459151157411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45993.459151157411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45993.459151157411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45993.459151157411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45993.459151157411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45993.459151157411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45993.459151157411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45993.459151157411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45993.459151157411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45993.459151157411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45993.459151157411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45993.459151157411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45993.459151157411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45993.459151157411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45993.459151157411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45993.459151157411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45993.459151157411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45993.459151157411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45993.459151157411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45993.459151157411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45993.459151157411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45993.459151157411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45993.459151157411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45993.459151157411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45993.459151157411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45993.459151157411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45993.459151157411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45993.459151157411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45993.459151157411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45993.459151157411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45993.459151157411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45993.459151157411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45993.459151157411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45993.459151157411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45993.459151157411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45993.459151157411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45993.459151157411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45993.459151157411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45993.459151157411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45993.459151157411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45993.459151157411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45993.459151157411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45993.459151157411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45993.459151157411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45993.459151157411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45993.459151157411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45993.459151157411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45993.459151157411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45993.459151157411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45993.459151157411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45993.459151157411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45993.459151157411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45993.459151157411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45993.459151157411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45993.459151157411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45993.459151157411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45993.459151157411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45993.459151157411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45993.459151157411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45993.459151157411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45993.459151157411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45993.459151157411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45993.459151157411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45993.459151157411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45993.459151157411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45993.459151157411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45993.459151157411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45993.459151157411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45993.459151157411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45993.459151157411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45993.459151157411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45993.459151157411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45993.459151157411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45993.459151157411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45993.459151157411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45993.459151157411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45993.459151157411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45993.459151157411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45993.459151157411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45993.459151157411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45993.459151157411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45993.459151157411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45993.459151157411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45993.459151157411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45993.459151157411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45993.459151157411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45993.459151157411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45993.459151157411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45993.459151157411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45993.459151157411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45993.459151157411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45993.459151157411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45993.459151157411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45993.459151157411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45993.459151157411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45993.459151157411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45993.459151157411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45993.459151157411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45993.459151157411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45993.459151157411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45993.459151157411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45993.459151157411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45993.459151157411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45993.459151157411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45993.459151157411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45993.459151157411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45993.459151157411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45993.459151157411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45993.459151157411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45993.459151157411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45993.459151157411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45993.459151157411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45993.459151157411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45993.459151157411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45993.459151157411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45993.459151157411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45993.459151157411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45993.459151157411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45993.459151157411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45993.459151157411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45993.459151157411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45993.459151157411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45993.459151157411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45993.459151157411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45993.459151157411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45993.459151157411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45993.459151157411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45993.459151157411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45993.459151157411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45993.459151157411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45993.459151157411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45993.459151157411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45993.459151157411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45993.459151157411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45993.459151157411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45993.459151157411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45993.459151157411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45993.459151157411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45993.459151157411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45993.459151157411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45993.459151157411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45993.459151157411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45993.459151157411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45993.459151157411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45993.459151157411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45993.459151157411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45993.459151157411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45993.459151157411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45993.459151157411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45993.459151157411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45993.459151157411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45993.459151157411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45993.459151157411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45993.459151157411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45993.459151157411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45993.459151157411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45993.459151157411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45993.459151157411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45993.459151157411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45993.459151157411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45993.459151157411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45993.459151157411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45993.459151157411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45993.459151157411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45993.459151157411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45993.459151157411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45993.459151157411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45993.459151157411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45993.459151157411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45993.459151157411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45993.459151157411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45993.459151157411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45993.459151157411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45993.459151157411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45993.459151157411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45993.459151157411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45993.459151157411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45993.459151157411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45993.459151157411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45993.459151157411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45993.459151157411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45993.459151157411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45993.459151157411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45993.459151157411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45993.459151157411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45993.459151157411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45993.459151157411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45993.459151157411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45993.459151157411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45993.459151157411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45993.459151157411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45993.459151157411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45993.459151157411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45993.459151157411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45993.459151157411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45993.459151157411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45993.459151157411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45993.459151157411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45993.459151157411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45993.459151157411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45993.459151157411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45993.459151157411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45993.459151157411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45993.459151157411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45993.459151157411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45993.459151157411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45993.459151157411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45993.459151157411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45993.459151157411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45993.459151157411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45993.459151157411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45993.459151157411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45993.459151157411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45993.459151157411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45993.459151157411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45993.459151157411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45993.459151157411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45993.459151157411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45993.459151157411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45993.459151157411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45993.459151157411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45993.459151157411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45993.459151157411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45993.459151157411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45993.459151157411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45993.459151157411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45993.459151157411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45993.459151157411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45993.459151157411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45993.459151157411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45993.459151157411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45993.459151157411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45993.459151157411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45993.459151157411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45993.459151157411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45993.459151157411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45993.459151157411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45993.459151157411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45993.459151157411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45993.459151157411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45993.459151157411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45993.459151157411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45993.459151157411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45993.459151157411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45993.459151157411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45993.459151157411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45993.459151157411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45993.459151157411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45993.459151157411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45993.459151157411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45993.459151157411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45993.459151157411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45993.459151157411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45993.459151157411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45993.459151157411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45993.459151157411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45993.459151157411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45993.459151157411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45993.459151157411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45993.459151157411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45993.459151157411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45993.459151157411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45993.459151157411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45993.459151157411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45993.459151157411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45993.459151157411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45993.459151157411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45993.459151157411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45993.459151157411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45993.459151157411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45993.459151157411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45993.459151157411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45993.459151157411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45993.459151157411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45993.459151157411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45993.459151157411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45993.459151157411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45993.459151157411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45993.459151157411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45993.459151157411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45993.459151157411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45993.459151157411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45993.459151157411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45993.459151157411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45993.459151157411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45993.459151157411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45993.459151157411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45993.459151157411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45993.459151157411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45993.459151157411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45993.459151157411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45993.459151157411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45993.459151157411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45993.459151157411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45993.459151157411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45993.459151157411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45993.459151157411</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45993.459151157411</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2025-12-02T08:01:14Z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