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36" documentId="120_S{2AC9BD13-BADA-5192-A53E-5A8FF88502F6}" xr6:coauthVersionLast="47" xr6:coauthVersionMax="47" xr10:uidLastSave="{8042FBDF-042C-4511-95A9-4D547904829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<sst xmlns="http://schemas.openxmlformats.org/spreadsheetml/2006/main" count="180271" uniqueCount="39121">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</sst>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306.05215150462755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45969.000577199076</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45969.000577199076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45969.000577199076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45969.000577199076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45969.000577199076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45969.000577199076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45969.000577199076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45969.000577199076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45969.000577199076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45969.000577199076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45969.000577199076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45969.000577199076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45969.000577199076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45969.000577199076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45969.000577199076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45969.000577199076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45969.000577199076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45969.000577199076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45969.000577199076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45969.000577199076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45969.000577199076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45969.000577199076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45969.000577199076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45969.000577199076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45969.000577199076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45969.000577199076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45969.000577199076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45969.000577199076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45969.000577199076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45969.000577199076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45969.000577199076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45969.000577199076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45969.000577199076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45969.000577199076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45969.000577199076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45969.000577199076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45969.000577199076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45969.000577199076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45969.000577199076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45969.000577199076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45969.000577199076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45969.000577199076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45969.000577199076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45969.000577199076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45969.000577199076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45969.000577199076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45969.000577199076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45969.000577199076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45969.000577199076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45969.000577199076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45969.000577199076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45969.000577199076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45969.000577199076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45969.000577199076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45969.000577199076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45969.000577199076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45969.000577199076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45969.000577199076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45969.000577199076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45969.000577199076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45969.000577199076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45969.000577199076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45969.000577199076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45969.000577199076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45969.000577199076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45969.000577199076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45969.000577199076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45969.000577199076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45969.000577199076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45969.000577199076</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45969.000577199076</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45969.000577199076</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45969.000577199076</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45969.000577199076</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45969.000577199076</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45969.000577199076</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144.00073946759221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45969.000577199076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45969.000577199076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45969.000577199076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45969.000577199076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45969.000577199076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45969.000577199076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45969.000577199076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45969.000577199076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45969.000577199076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45969.000577199076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45969.000577199076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45969.000577199076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45969.000577199076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45969.000577199076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45969.000577199076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45969.000577199076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45969.000577199076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45969.000577199076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45969.000577199076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45969.000577199076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45969.000577199076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45969.000577199076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45969.000577199076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45969.000577199076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45969.000577199076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45969.000577199076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45969.000577199076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45969.000577199076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45969.000577199076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45969.000577199076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45969.000577199076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45969.000577199076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45969.000577199076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45969.000577199076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45969.000577199076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45969.000577199076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45969.000577199076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45969.000577199076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45969.000577199076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45969.000577199076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45969.000577199076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45969.000577199076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45969.000577199076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45969.000577199076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45969.000577199076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45969.000577199076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45969.000577199076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45969.000577199076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45969.000577199076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45969.000577199076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45969.000577199076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45969.000577199076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45969.000577199076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45969.000577199076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45969.000577199076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45969.000577199076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45969.000577199076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45969.000577199076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45969.000577199076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45969.000577199076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45969.000577199076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45969.000577199076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45969.000577199076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45969.000577199076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45969.000577199076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45969.000577199076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45969.000577199076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45969.000577199076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45969.000577199076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45969.000577199076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45969.000577199076</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45969.000577430554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45969.000577430554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45969.000577430554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45969.000577430554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45969.000577430554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45969.000577430554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45969.000577430554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45969.000577430554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45969.000577430554</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45969.000577430554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45969.000577430554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45969.000577430554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45969.000577430554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45969.000577430554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45969.000577430554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45969.000577430554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45969.000577430554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45969.000577430554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45969.000577430554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45969.000577430554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45969.000577430554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45969.000577430554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45969.000577430554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45969.000577430554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45969.000577430554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45969.000577430554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45969.000577430554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45969.000577430554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45969.000577430554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45969.000577430554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45969.000577430554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45969.000577430554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45969.000577430554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45969.000577430554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45969.000577430554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45969.000577430554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45969.000577430554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45969.000577430554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45969.000577430554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45969.000577430554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45969.000577430554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45969.000577430554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45969.000577430554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45969.000577430554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45969.000577430554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45969.000577430554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45969.000577430554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45969.000577430554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45969.000577430554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45969.000577430554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45969.000577430554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45969.000577430554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45969.000577430554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45969.000577430554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45969.000577430554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45969.000577430554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45969.000577430554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45969.000577430554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45969.000577430554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45969.000577430554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45969.000577430554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45969.000577430554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45969.000577430554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45969.000577430554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45969.000577430554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45969.000577430554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45969.000577430554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45969.000577430554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45969.000577430554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45969.000577430554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45969.000577430554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45969.000577430554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45969.000577430554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45969.000577430554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45969.000577430554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45969.000577430554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45969.000577430554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45969.000577430554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45969.000577430554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45969.000577430554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45969.000577430554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45969.000577430554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45969.000577430554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45969.000577430554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45969.000577430554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45969.000577430554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45969.000577430554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45969.000577430554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45969.000577430554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45969.000577430554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45969.000577430554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45969.000577430554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45969.000577430554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45969.000577430554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45969.000577430554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45969.000577430554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45969.000577430554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45969.000577430554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45969.000577430554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45969.000577430554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45969.000577430554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45969.000577430554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45969.000577430554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45969.000577430554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45969.000577430554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45969.000577430554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45969.000577430554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45969.000577430554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45969.000577430554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45969.000577430554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45969.000577430554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45969.000577430554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45969.000577430554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45969.000577430554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45969.000577430554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45969.000577430554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45969.000577430554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45969.000577430554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45969.000577430554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45969.000577430554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45969.000577430554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45969.000577430554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45969.000577430554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45969.000577430554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45969.000577430554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45969.000577430554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45969.000577430554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45969.000577430554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45969.000577430554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45969.000577430554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45969.000577430554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45969.000577430554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45969.000577430554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45969.000577430554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45969.000577430554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45969.000577430554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45969.000577430554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45969.000577430554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45969.000577430554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45969.000577430554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45969.000577430554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45969.000577430554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45969.000577430554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45969.000577430554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45969.000577430554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45969.000577430554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45969.000577430554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45969.000577430554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45969.000577430554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45969.000577430554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45969.000577430554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45969.000577430554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45969.000577430554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45969.000577430554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45969.000577430554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45969.000577430554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45969.000577430554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45969.000577430554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45969.000577430554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45969.000577430554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45969.000577430554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45969.000577430554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45969.000577430554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45969.000577430554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45969.000577430554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45969.000577430554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45969.000577430554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45969.000577430554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45969.000577430554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45969.000577430554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45969.000577430554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45969.000577430554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45969.000577430554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45969.000577430554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45969.000577430554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45969.000577430554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45969.000577430554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45969.000577430554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45969.000577430554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45969.000577430554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45969.000577430554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45969.000577430554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45969.000577430554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45969.000577430554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45969.000577430554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45969.000577430554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45969.000577430554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45969.000577430554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45969.000577430554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45969.000577430554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45969.000577430554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45969.000577430554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45969.000577430554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45969.000577430554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45969.000577430554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45969.000577430554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45969.000577430554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45969.000577430554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45969.000577430554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45969.000577430554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45969.000577430554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45969.000577430554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45969.000577430554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45969.000577430554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45969.000577430554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45969.000577430554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45969.000577430554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45969.000577430554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45969.000577430554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45969.000577430554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45969.000577430554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45969.000577430554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45969.000577430554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45969.000577430554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45969.000577430554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45969.000577430554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45969.000577430554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45969.000577430554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45969.000577430554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45969.000577430554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45969.000577430554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45969.000577430554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45969.000577430554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45969.000577430554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45969.000577430554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45969.000577430554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45969.000577430554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45969.000577430554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45969.000577430554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45969.000577430554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45969.000577430554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45969.000577430554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45969.000577430554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45969.000577430554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45969.000577430554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45969.000577430554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45969.000577430554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45969.000577430554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45969.000577430554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45969.000577430554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45969.000577430554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45969.000577430554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45969.000577430554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45969.000577430554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45969.000577430554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45969.000577430554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45969.000577430554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45969.000577430554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45969.000577430554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45969.000577430554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45969.000577430554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45969.000577430554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45969.000577430554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45969.000577430554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45969.000577430554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45969.000577430554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45969.000577430554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45969.000577430554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45969.000577430554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45969.000577430554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45969.000577430554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45969.000577430554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45969.000577430554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45969.000577430554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45969.000577430554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45969.000577430554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45969.000577430554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45969.000577430554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45969.000577430554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45969.000577430554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45969.000577430554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45969.000577430554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45969.000577430554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45969.000577430554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45969.000577430554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45969.000577430554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45969.000577430554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45969.000577430554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45969.000577430554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45969.000577430554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45969.000577430554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45969.000577430554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45969.000577430554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45969.000577430554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45969.000577430554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45969.000577430554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45969.000577430554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45969.000577430554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45969.000577430554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45969.000577430554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45969.000577430554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45969.000577430554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45969.000577430554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45969.000577430554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45969.000577430554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45969.000577430554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45969.000577430554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45969.000577430554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45969.000577430554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45969.000577430554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45969.000577430554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45969.000577430554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45969.000577430554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45969.000577430554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45969.000577430554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45969.000577430554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45969.000577430554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45969.000577430554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45969.000577430554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45969.000577430554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45969.000577430554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45969.000577430554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45969.000577430554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45969.000577430554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45969.000577430554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45969.000577430554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45969.000577430554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45969.000577430554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45969.000577430554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45969.000577430554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45969.000577430554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45969.000577430554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45969.000577430554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45969.000577430554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45969.000577430554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45969.000577430554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45969.000577430554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45969.000577430554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45969.000577430554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45969.000577430554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45969.000577430554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45969.000577430554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45969.000577430554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45969.000577430554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45969.000577430554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45969.000577430554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45969.000577430554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45969.000577430554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45969.000577430554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45969.000577430554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45969.000577430554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45969.000577430554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45969.000577430554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45969.000577430554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45969.000577430554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45969.000577430554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45969.000577430554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45969.000577430554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45969.000577430554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45969.000577430554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45969.000577430554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45969.000577430554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45969.000577430554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45969.000577430554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45969.000577430554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45969.000577430554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45969.000577430554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45969.000577430554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45969.000577430554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45969.000577430554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45969.000577430554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45969.000577430554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45969.000577430554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45969.000577430554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45969.000577430554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45969.000577430554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45969.000577430554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45969.000577430554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45969.000577430554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45969.000577430554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45969.000577430554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45969.000577430554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45969.000577430554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45969.000577430554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45969.000577430554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45969.000577430554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45969.000577430554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45969.000577430554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45969.000577430554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45969.000577430554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45969.000577430554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45969.000577430554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45969.000577430554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45969.000577430554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45969.000577430554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45969.000577430554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45969.000577430554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45969.000577430554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45969.000577430554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45969.000577430554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45969.000577430554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45969.000577430554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45969.000577430554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45969.000577430554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45969.000577430554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45969.000577430554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45969.000577430554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45969.000577430554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45969.000577430554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45969.000577430554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45969.000577430554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45969.000577430554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45969.000577430554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45969.000577430554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45969.000577430554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45969.000577430554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45969.000577430554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45969.000577430554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45969.000577430554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45969.000577430554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45969.000577430554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45969.000577430554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45969.000577430554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45969.000577430554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45969.000577430554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45969.000577430554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45969.000577430554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45969.000577430554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45969.000577430554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45969.000577430554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45969.000577430554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45969.000577430554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45969.000577430554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45969.000577430554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45969.000577430554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45969.000577430554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45969.000577430554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45969.000577430554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45969.000577430554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45969.000577430554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45969.000577430554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45969.000577430554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45969.000577430554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45969.000577430554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45969.000577430554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45969.000577430554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45969.000577430554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45969.000577430554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45969.000577430554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45969.000577430554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45969.000577430554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45969.000577430554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45969.000577430554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45969.000577430554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45969.000577430554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45969.000577430554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45969.000577430554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45969.000577430554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45969.000577430554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45969.000577430554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45969.000577430554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45969.000577430554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45969.000577430554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45969.000577430554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45969.000577430554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45969.000577430554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45969.000577430554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45969.000577430554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45969.000577430554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45969.000577430554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45969.000577430554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45969.000577430554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45969.000577430554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45969.000577430554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45969.000577430554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45969.000577430554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45969.000577430554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45969.000577430554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45969.000577430554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45969.000577430554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45969.000577430554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45969.000577430554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45969.000577430554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45969.000577430554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45969.000577430554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45969.000577430554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45969.000577430554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45969.000577430554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45969.000577430554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45969.000577430554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45969.000577430554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45969.000577430554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45969.000577430554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45969.000577430554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45969.000577430554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45969.000577430554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45969.000577430554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45969.000577430554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45969.000577430554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45969.000577430554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45969.000577430554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45969.000577430554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45969.000577430554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45969.000577430554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45969.000577430554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45969.000577430554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45969.000577430554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45969.000577430554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45969.000577430554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45969.000577430554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45969.000577430554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45969.000577430554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45969.000577430554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45969.000577430554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45969.000577430554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45969.000577430554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45969.000577430554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45969.000577430554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45969.000577430554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45969.000577430554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45969.000577430554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45969.000577430554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45969.000577430554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45969.000577430554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45969.000577430554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45969.000577430554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45969.000577430554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45969.000577430554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45969.000577430554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45969.000577430554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45969.000577430554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45969.000577430554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45969.000577430554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45969.000577430554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45969.000577430554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45969.000577430554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45969.000577430554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45969.000577430554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45969.000577430554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45969.000577430554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45969.000577430554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45969.000577430554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45969.000577430554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45969.000577430554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45969.000577430554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45969.000577430554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45969.000577430554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45969.000577430554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45969.000577430554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45969.000577430554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45969.000577430554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45969.000577430554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45969.000577430554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45969.000577430554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45969.000577430554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45969.000577430554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45969.000577430554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45969.000577430554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45969.000577430554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45969.000577430554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45969.000577430554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45969.000577430554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45969.000577430554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45969.000577430554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45969.000577430554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45969.000577430554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45969.000577430554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45969.000577430554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45969.000577430554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45969.000577430554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45969.000577430554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45969.000577430554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45969.000577430554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45969.000577430554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45969.000577430554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45969.000577430554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45969.000577430554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45969.000577430554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45969.000577430554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45969.000577430554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45969.000577430554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45969.000577430554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45969.000577430554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45969.000577430554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45969.000577430554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45969.000577430554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45969.000577430554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45969.000577430554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45969.000577430554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45969.000577430554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45969.000577430554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45969.000577430554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45969.000577430554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45969.000577430554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45969.000577430554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45969.000577430554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45969.000577430554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45969.000577430554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45969.000577430554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45969.000577430554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45969.000577430554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45969.000577430554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45969.000577430554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45969.000577430554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45969.000577430554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45969.000577430554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45969.000577430554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45969.000577430554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45969.000577430554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45969.000577430554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45969.000577430554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45969.000577430554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45969.000577430554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45969.000577430554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45969.000577430554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45969.000577430554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45969.000577430554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45969.000577430554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45969.000577430554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45969.000577430554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45969.000577430554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45969.000577430554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45969.000577430554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45969.000577430554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45969.000577430554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45969.000577430554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45969.000577430554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45969.000577430554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45969.000577430554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45969.000577430554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45969.000577430554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45969.000577430554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45969.000577430554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45969.000577430554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45969.000577430554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45969.000577430554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45969.000577430554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45969.000577430554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45969.000577430554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45969.000577430554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45969.000577430554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45969.000577430554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45969.000577430554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45969.000577430554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45969.000577430554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45969.000577430554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45969.000577430554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45969.000577430554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45969.000577430554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45969.000577430554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45969.000577430554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45969.000577430554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45969.000577430554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45969.000577430554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45969.000577430554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45969.000577430554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45969.000577430554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45969.000577430554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45969.000577430554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45969.000577430554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45969.000577430554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45969.000577430554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45969.000577430554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45969.000577430554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45969.000577430554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45969.000577430554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45969.000577430554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45969.000577430554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45969.000577430554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45969.000577430554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45969.000577430554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45969.000577430554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45969.000577430554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45969.000577430554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45969.000577430554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45969.000577430554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45969.000577430554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45969.000577430554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45969.000577430554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45969.000577430554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45969.000577430554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45969.000577430554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45969.000577430554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45969.000577430554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45969.000577430554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45969.000577430554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45969.000577430554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45969.000577430554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45969.000577430554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45969.000577430554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45969.000577430554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45969.000577430554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45969.000577430554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45969.000577430554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45969.000577430554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45969.000577430554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45969.000577430554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45969.000577430554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45969.000577430554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45969.000577430554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45969.000577430554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45969.000577430554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45969.000577430554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45969.000577430554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45969.000577430554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45969.000577430554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45969.000577430554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45969.000577430554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45969.000577430554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45969.000577430554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45969.000577430554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45969.000577430554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45969.000577430554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45969.000577430554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45969.000577430554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45969.000577430554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45969.000577430554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45969.000577430554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45969.000577430554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45969.000577430554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45969.000577430554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45969.000577430554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45969.000577430554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45969.000577430554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45969.000577430554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45969.000577430554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45969.000577430554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45969.000577430554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45969.000577430554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45969.000577430554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45969.000577430554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45969.000577430554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45969.000577430554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45969.000577430554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45969.000577430554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45969.000577430554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45969.000577430554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45969.000577430554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45969.000577430554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45969.000577430554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45969.000577430554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45969.000577430554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45969.000577430554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45969.000577430554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45969.000577430554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45969.000577430554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45969.000577430554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45969.000577430554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45969.000577430554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45969.000577430554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45969.000577430554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45969.000577430554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45969.000577430554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45969.000577430554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45969.000577430554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45969.000577430554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45969.000577430554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45969.000577430554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45969.000577430554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45969.000577430554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45969.000577430554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45969.000577430554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45969.000577430554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45969.000577430554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45969.000577430554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45969.000577430554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45969.000577430554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45969.000577430554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45969.000577430554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45969.000577430554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45969.000577430554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45969.000577430554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45969.000577430554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45969.000577430554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45969.000577430554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45969.000577430554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45969.000577430554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45969.000577430554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45969.000577430554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45969.000577430554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45969.000577430554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45969.000577430554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45969.000577430554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45969.000577430554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45969.000577430554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45969.000577430554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45969.000577430554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45969.000577430554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45969.000577430554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45969.000577430554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45969.000577430554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45969.000577430554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45969.000577430554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45969.000577430554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45969.000577430554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45969.000577430554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45969.000577430554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45969.000577430554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45969.000577430554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45969.000577430554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45969.000577430554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45969.000577430554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45969.000577430554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45969.000577430554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45969.000577430554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45969.000577430554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45969.000577430554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45969.000577430554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45969.000577430554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45969.000577430554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45969.000577430554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45969.000577430554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45969.000577430554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45969.000577430554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45969.000577430554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45969.000577430554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45969.000577430554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45969.000577430554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45969.000577430554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45969.000577430554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45969.000577430554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45969.000577430554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45969.000577430554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45969.000577430554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45969.000577430554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45969.000577430554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45969.000577430554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45969.000577430554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45969.000577430554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45969.000577430554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45969.000577430554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45969.000577430554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45969.000577430554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45969.000577430554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45969.000577430554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45969.000577430554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45969.000577430554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45969.000577430554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45969.000577430554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45969.000577430554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45969.000577430554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45969.000577430554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45969.000577430554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45969.000577430554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45969.000577430554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45969.000577430554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45969.000577430554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45969.000577430554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45969.000577430554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45969.000577430554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45969.000577430554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45969.000577430554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45969.000577430554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45969.000577430554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45969.000577430554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45969.000577430554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45969.000577430554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45969.000577430554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45969.000577430554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45969.000577430554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45969.000577430554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45969.000577430554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45969.000577430554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45969.000577430554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45969.000577430554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45969.000577430554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45969.000577430554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45969.000577430554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45969.000577430554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45969.000577430554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45969.000577430554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45969.000577430554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45969.000577430554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45969.000577430554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45969.000577430554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45969.000577430554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45969.000577430554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45969.000577430554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45969.000577430554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45969.000577430554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45969.000577430554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45969.000577430554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45969.000577430554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45969.000577430554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45969.000577430554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45969.000577430554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45969.000577430554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45969.000577430554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45969.000577430554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45969.000577430554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45969.000577430554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45969.000577430554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45969.000577430554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45969.000577430554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45969.000577430554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45969.000577430554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45969.000577430554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45969.000577430554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45969.000577430554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45969.000577430554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45969.000577430554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45969.000577430554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45969.000577430554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45969.000577430554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45969.000577430554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45969.000577430554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45969.000577430554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45969.000577430554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45969.000577430554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45969.000577430554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45969.000577430554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45969.000577430554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45969.000577430554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45969.000577430554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45969.000577430554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45969.000577430554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45969.000577430554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45969.000577430554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45969.000577430554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45969.000577430554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45969.000577430554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45969.000577430554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45969.000577430554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45969.000577430554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45969.000577430554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45969.000577430554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45969.000577430554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45969.000577430554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45969.000577430554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45969.000577430554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45969.000577430554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45969.000577430554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45969.000577430554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45969.000577430554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45969.000577430554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45969.000577430554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45969.000577430554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45969.000577430554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45969.000577430554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45969.000577430554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45969.000577430554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45969.000577430554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45969.000577430554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45969.000577430554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45969.000577430554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45969.000577430554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45969.000577430554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45969.000577430554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45969.000577430554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45969.000577430554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45969.000577430554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45969.000577430554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45969.000577430554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45969.000577430554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45969.000577430554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45969.000577430554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45969.000577430554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45969.000577430554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45969.000577430554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45969.000577430554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45969.000577430554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45969.000577430554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45969.000577430554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45969.000577430554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45969.000577430554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45969.000577430554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45969.000577430554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45969.000577430554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45969.000577430554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45969.000577430554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45969.000577430554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45969.000577430554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45969.000577430554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45969.000577430554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45969.000577430554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45969.000577430554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45969.000577430554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45969.000577430554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45969.000577430554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45969.000577430554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45969.000577430554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45969.000577430554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45969.000577430554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45969.000577430554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45969.000577430554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45969.000577430554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45969.000577430554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45969.000577430554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45969.000577430554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45969.000577430554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45969.000577430554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45969.000577430554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45969.000577430554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45969.000577430554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45969.000577430554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45969.000577430554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45969.000577430554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45969.000577430554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45969.000577430554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45969.000577430554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45969.000577430554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45969.000577430554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45969.000577430554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45969.000577430554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45969.000577430554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45969.000577430554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45969.000577430554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45969.000577430554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45969.000577430554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45969.000577430554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45969.000577430554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45969.000577430554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45969.000577430554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45969.000577430554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45969.000577430554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45969.000577430554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45969.000577430554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45969.000577430554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45969.000577430554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45969.000577430554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45969.000577430554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45969.000577430554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45969.000577430554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45969.000577430554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45969.000577430554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45969.000577430554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45969.000577430554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45969.000577430554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45969.000577430554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45969.000577430554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45969.000577430554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45969.000577430554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45969.000577430554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45969.000577430554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45969.000577430554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45969.000577430554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45969.000577430554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45969.000577430554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45969.000577430554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45969.000577430554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45969.000577430554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45969.000577430554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45969.000577430554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45969.000577430554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45969.000577430554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45969.000577430554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45969.000577430554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45969.000577430554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45969.000577430554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45969.000577430554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45969.000577430554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45969.000577430554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45969.000577430554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45969.000577430554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45969.000577430554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45969.000577430554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45969.000577430554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45969.000577430554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45969.000577430554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45969.000577430554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45969.000577430554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45969.000577430554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45969.000577430554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45969.000577430554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45969.000577430554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45969.000577430554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45969.000577430554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45969.000577430554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45969.000577430554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45969.000577430554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265.51985983795748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2.1410763889434747E-2</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45969.000577430554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45969.000577430554</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45969.000577430554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45969.000577430554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45969.000577430554</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45969.000577430554</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45969.000577199076</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45969.000577199076</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45969.000577199076</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45969.000577199076</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45969.000577199076</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45969.000577199076</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45969.000577199076</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45969.000577199076</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45969.000577199076</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45969.000577199076</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45969.000577199076</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45969.000577199076</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45969.000577199076</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45969.000577199076</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45969.000577199076</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45969.000577199076</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45969.000577199076</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45969.000577199076</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45969.000577199076</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45969.000577199076</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45969.000577199076</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45969.000577199076</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45969.000577199076</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45969.000577199076</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45969.000577199076</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45969.000577199076</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45969.000577199076</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45969.000577199076</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45969.000577199076</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45969.000577199076</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45969.000577199076</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45969.000577199076</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45969.000577199076</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45969.000577199076</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45969.000577199076</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45969.000577199076</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45969.000577199076</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45969.000577199076</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45969.000577199076</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45969.000577199076</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45969.000577199076</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45969.000577199076</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45969.000577199076</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45969.000577199076</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45969.000577199076</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45969.000577199076</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45969.000577199076</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45969.000577199076</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45969.000577199076</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45969.000577199076</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45969.000577199076</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45969.000577199076</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45969.000577199076</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45969.000577199076</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45969.000577199076</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45969.000577199076</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45969.000577199076</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45969.000577199076</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45969.000577199076</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45969.000577199076</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45969.000577199076</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45969.000577199076</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45969.000577199076</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45969.000577199076</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45969.000577199076</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45969.000577199076</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45969.000577199076</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45969.000577199076</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45969.000577199076</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45969.000577199076</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45969.000577199076</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45969.000577199076</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45969.000577199076</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45969.000577199076</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45969.000577199076</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45969.000577199076</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45969.000577199076</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45969.000577199076</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45969.000577199076</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45969.000577199076</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45969.000577199076</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45969.000577199076</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45969.000577199076</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45969.000577199076</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45969.000577199076</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45969.000577199076</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45969.000577199076</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45969.000577199076</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45969.000577199076</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45969.000577199076</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45969.000577199076</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45969.000577199076</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45969.000577199076</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45969.000577199076</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45969.000577199076</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45969.000577199076</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77.168517013888049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42.81170011573704</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20.339466319441271</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37" t="s">
        <v>39021</v>
      </c>
      <c r="F5" s="131">
        <v>45968.848599537036</v>
      </c>
      <c r="G5" s="132">
        <f ca="1">IFERROR(NOW()-F5,"")</f>
        <v>0.15197766204073559</v>
      </c>
      <c r="H5" s="131">
        <v>45968.827465277776</v>
      </c>
      <c r="I5" s="130" t="str">
        <f>IFERROR(VLOOKUP(D5,DB!A:F,6,0),"")</f>
        <v>SCECO</v>
      </c>
      <c r="J5" s="130" t="str">
        <f>IFERROR(VLOOKUP(D5,DB!A:G,7,0),"")</f>
        <v>Dead</v>
      </c>
      <c r="K5" s="130" t="s">
        <v>39118</v>
      </c>
      <c r="L5" s="130" t="str">
        <f>IFERROR(VLOOKUP(D5,DB!A:I,9,0),"")</f>
        <v>Latis</v>
      </c>
    </row>
    <row r="6" spans="1:13" ht="15">
      <c r="A6" s="130"/>
      <c r="B6" s="130" t="str">
        <f>IFERROR(VLOOKUP(D6,DB!A:K,11,0),"")</f>
        <v/>
      </c>
      <c r="C6" s="130"/>
      <c r="D6" s="130"/>
      <c r="E6" s="130"/>
      <c r="F6" s="131"/>
      <c r="G6" s="132">
        <f ca="1">IFERROR(NOW()-F6,"")</f>
        <v>45969.000577199076</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45969.000577199076</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45969.000577199076</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45969.000577430554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45969.000577430554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45969.000577430554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45969.000577430554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45969.000577430554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45969.000577430554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45969.000577430554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45969.000577430554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45969.000577430554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45969.000577430554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45969.000577430554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45969.000577430554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45969.000577430554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45969.000577430554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45969.000577430554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45969.000577430554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45969.000577430554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45969.000577430554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45969.000577430554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45969.000577430554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45969.000577430554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45969.000577430554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45969.000577430554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45969.000577430554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45969.000577430554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45969.000577430554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45969.000577430554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45969.000577430554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45969.000577430554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45969.000577430554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45969.000577430554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45969.000577430554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45969.000577430554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45969.000577430554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45969.000577430554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45969.000577430554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45969.000577430554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45969.000577430554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45969.000577430554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45969.000577430554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45969.000577430554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45969.000577430554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45969.000577430554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45969.000577430554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45969.000577430554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45969.000577430554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45969.000577430554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45969.000577430554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45969.000577430554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45969.000577430554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45969.000577430554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45969.000577430554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45969.000577430554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45969.000577430554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45969.000577430554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45969.000577430554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45969.000577430554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45969.000577430554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45969.000577430554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45969.000577430554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45969.000577430554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45969.000577430554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45969.000577430554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45969.000577430554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45969.000577430554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45969.000577430554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45969.000577430554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45969.000577430554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45969.000577430554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45969.000577430554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45969.000577430554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45969.000577430554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45969.000577430554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45969.000577430554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45969.000577430554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45969.000577430554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45969.000577430554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45969.000577430554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45969.000577430554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45969.000577430554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45969.000577430554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45969.000577430554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45969.000577430554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45969.000577430554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45969.000577430554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45969.000577430554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45969.000577430554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45969.000577430554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45969.000577430554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45969.000577430554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45969.000577430554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45969.000577430554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45969.000577430554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45969.000577430554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45969.000577430554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45969.000577430554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45969.000577430554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45969.000577430554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45969.000577430554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45969.000577430554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45969.000577430554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45969.000577430554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45969.000577430554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45969.000577430554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45969.000577430554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45969.000577430554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45969.000577430554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45969.000577430554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45969.000577430554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45969.000577430554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45969.000577430554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45969.000577430554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45969.000577430554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45969.000577430554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45969.000577430554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45969.000577430554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45969.000577430554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45969.000577430554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45969.000577430554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45969.000577430554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45969.000577430554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45969.000577430554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45969.000577430554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45969.000577430554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45969.000577430554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45969.000577430554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45969.000577430554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45969.000577430554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45969.000577430554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45969.000577430554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45969.000577430554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45969.000577430554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45969.000577430554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45969.000577430554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45969.000577430554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45969.000577430554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45969.000577430554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45969.000577430554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45969.000577430554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45969.000577430554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45969.000577430554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45969.000577430554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45969.000577430554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45969.000577430554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45969.000577430554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45969.000577430554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45969.000577430554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45969.000577430554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45969.000577430554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45969.000577430554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45969.000577430554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45969.000577430554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45969.000577430554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45969.000577430554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45969.000577430554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45969.000577430554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45969.000577430554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45969.000577430554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45969.000577430554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45969.000577430554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45969.000577430554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45969.000577430554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45969.000577430554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45969.000577430554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45969.000577430554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45969.000577430554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45969.000577430554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45969.000577430554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45969.000577430554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45969.000577430554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45969.000577430554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45969.000577430554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45969.000577430554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45969.000577430554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45969.000577430554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45969.000577430554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45969.000577430554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45969.000577430554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45969.000577430554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45969.000577430554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45969.000577430554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45969.000577430554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45969.000577430554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45969.000577430554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45969.000577430554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45969.000577430554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45969.000577430554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45969.000577430554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45969.000577430554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45969.000577430554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45969.000577430554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45969.000577430554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45969.000577430554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45969.000577430554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45969.000577430554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45969.000577430554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45969.000577430554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45969.000577430554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45969.000577430554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45969.000577430554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45969.000577430554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45969.000577430554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45969.000577430554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45969.000577430554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45969.000577430554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45969.000577430554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45969.000577430554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45969.000577430554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45969.000577430554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45969.000577430554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45969.000577430554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45969.000577430554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45969.000577430554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45969.000577430554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45969.000577430554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45969.000577430554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45969.000577430554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45969.000577430554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45969.000577430554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45969.000577430554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45969.000577430554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45969.000577430554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45969.000577430554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45969.000577430554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45969.000577430554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45969.000577430554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45969.000577430554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45969.000577430554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45969.000577430554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45969.000577430554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45969.000577430554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45969.000577430554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45969.000577430554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45969.000577430554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45969.000577430554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45969.000577430554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45969.000577430554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45969.000577430554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45969.000577430554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45969.000577430554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45969.000577430554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45969.000577430554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45969.000577430554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45969.000577430554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45969.000577430554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45969.000577430554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45969.000577430554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45969.000577430554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45969.000577430554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45969.000577430554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45969.000577430554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45969.000577430554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45969.000577430554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45969.000577430554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45969.000577430554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45969.000577430554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45969.000577430554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45969.000577430554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45969.000577430554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45969.000577430554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45969.000577430554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45969.000577430554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45969.000577430554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45969.000577430554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45969.000577430554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45969.000577430554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45969.000577430554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45969.000577430554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45969.000577430554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45969.000577430554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4">
        <v>45968.900740740741</v>
      </c>
      <c r="G2" s="145">
        <f ca="1">IFERROR(NOW()-F2,"-")</f>
        <v>9.9836458335630596E-2</v>
      </c>
      <c r="H2" s="146">
        <v>45968.893738425926</v>
      </c>
      <c r="I2" s="86" t="str">
        <f>IFERROR(VLOOKUP(D2,DB!A:F,6,0),"")</f>
        <v>Generator-SG</v>
      </c>
      <c r="J2" s="61" t="str">
        <f>IFERROR(VLOOKUP(D2,DB!A:G,7,0),"")</f>
        <v>Dead</v>
      </c>
      <c r="K2" s="147" t="s">
        <v>39120</v>
      </c>
      <c r="L2" s="148" t="str">
        <f>IFERROR(VLOOKUP(D2,DB!A:I,9,0),"")</f>
        <v>Latis</v>
      </c>
    </row>
    <row r="3" spans="1:12" ht="31.5" customHeight="1">
      <c r="A3" s="86"/>
      <c r="B3" s="61" t="str">
        <f>IFERROR(VLOOKUP(D3,DB!A:K,11,0),"")</f>
        <v/>
      </c>
      <c r="C3" s="61"/>
      <c r="D3" s="61"/>
      <c r="E3" s="61"/>
      <c r="F3" s="144"/>
      <c r="G3" s="145">
        <f ca="1">IFERROR(NOW()-F3,"-")</f>
        <v>45969.000577199076</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45969.000577199076</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45969.000577199076</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45969.000577199076</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45969.000577199076</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45969.000577199076</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45969.000577199076</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45969.000577199076</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45969.000577199076</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45969.000577199076</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45969.000577199076</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45969.000577199076</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45969.000577199076</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45969.000577199076</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45969.000577199076</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45969.000577199076</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45969.000577199076</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45969.000577199076</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2025-11-07T21:02:50Z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